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82" activeTab="3"/>
  </bookViews>
  <sheets>
    <sheet name="1 группа" sheetId="1" r:id="rId1"/>
    <sheet name="2 группа" sheetId="2" r:id="rId2"/>
    <sheet name="3 группа" sheetId="3" r:id="rId3"/>
    <sheet name="ИТОГ" sheetId="4" r:id="rId4"/>
  </sheets>
  <definedNames/>
  <calcPr fullCalcOnLoad="1"/>
</workbook>
</file>

<file path=xl/sharedStrings.xml><?xml version="1.0" encoding="utf-8"?>
<sst xmlns="http://schemas.openxmlformats.org/spreadsheetml/2006/main" count="149" uniqueCount="76">
  <si>
    <t>Дата наблюдения</t>
  </si>
  <si>
    <t>Схема фиксирования результатов наблюдения (представляются только положительные результаты)</t>
  </si>
  <si>
    <t>число уч-ся в классе (заменить на свое кол-во)</t>
  </si>
  <si>
    <t>№</t>
  </si>
  <si>
    <t>Результаты обучения</t>
  </si>
  <si>
    <t>Выводы по каждому обучающемуся</t>
  </si>
  <si>
    <t>Уровень</t>
  </si>
  <si>
    <t>Ф. И. О. обучающегося</t>
  </si>
  <si>
    <t>2балла- высокий уровень</t>
  </si>
  <si>
    <t>2 б-Выполняет самостоятельно</t>
  </si>
  <si>
    <t>1 балл- средний уровень</t>
  </si>
  <si>
    <t>1 б-Действует по образцу. Способен выполнять при направляющей помощи педагога</t>
  </si>
  <si>
    <t>0 баллов- низкий уровень</t>
  </si>
  <si>
    <t xml:space="preserve">0 б-Большинство умений не сформированы </t>
  </si>
  <si>
    <t>ОБОБЩЕННЫЙ ВЫВОД  по классу</t>
  </si>
  <si>
    <t>уровень</t>
  </si>
  <si>
    <t>Уровни : низкий -0 , средний -1, высокий- 2</t>
  </si>
  <si>
    <t xml:space="preserve">Общий вывод : 0-50% –низкий уровень ,51-74%-средний, 75-100%-высокий.            </t>
  </si>
  <si>
    <t>высокий уровень</t>
  </si>
  <si>
    <t>до</t>
  </si>
  <si>
    <t>средний уровень</t>
  </si>
  <si>
    <t>низкий уровень</t>
  </si>
  <si>
    <t>Сводная ведомость</t>
  </si>
  <si>
    <t xml:space="preserve">Критерии индивидуальных показателей:16-13- высокий,          12-8-средний    7-0–низкий уровень </t>
  </si>
  <si>
    <t xml:space="preserve">Критерии индивидуальных показателей:12-9- высокий,          8-6-средний    5-0–низкий уровень </t>
  </si>
  <si>
    <t>ЛИСТ НАБЛЮДЕНИЙ ЗА ФОРМИРОВАНИЕМ 1 ГРУППЫ ЧИТАТЕЛЬСКИХ  УМЕНИЙ</t>
  </si>
  <si>
    <t>ЧИТАТЕЛЬСКАЯ ГРАМОТНОСТЬ</t>
  </si>
  <si>
    <t xml:space="preserve">Составляет вопросы по прочитанному, выявляющие фактическую информацию </t>
  </si>
  <si>
    <t>Находит информацию одного типа в текстах разных стилей</t>
  </si>
  <si>
    <t>Заполняет таблицу, выбирая информацию из текста</t>
  </si>
  <si>
    <t xml:space="preserve">Выделяет карандашом незнакомые слова, чтобы потом узнать  что это по словарю. </t>
  </si>
  <si>
    <t>Подбирает к иллюстрации предложение/я из текста</t>
  </si>
  <si>
    <t>Дописывает пропущенные слова в предложениях из прочитанного текста</t>
  </si>
  <si>
    <t>В составе группы обосновывает выбор ответа на поставленный вопрос</t>
  </si>
  <si>
    <t>Аргументированно оценивает выбор ответа других групп</t>
  </si>
  <si>
    <t>1 группа ЧУ</t>
  </si>
  <si>
    <t>2 руппа ЧУ</t>
  </si>
  <si>
    <t>3 группа ЧУ</t>
  </si>
  <si>
    <t>ЛИСТ НАБЛЮДЕНИЙ ЗА ФОРМИРОВАНИЕМ 2 ГРУППЫ ЧИТАТЕЛЬСКИХ  УМЕНИЙ</t>
  </si>
  <si>
    <t>Читательская грамотность</t>
  </si>
  <si>
    <t>ЛИСТ НАБЛЮДЕНИЙ ЗА ФОРМИРОВАНИЕМ 3 ГРУППЫ ЧИТАТЕЛЬСКИХ  УМЕНИЙ</t>
  </si>
  <si>
    <t>Работа с иллюстрациями: раскладывает картинки в хронологической последовательности</t>
  </si>
  <si>
    <t>Работа с карточками: раскладывает карточки с основными событиями по порядку, удаляя лишнюю или добавляя недостающую</t>
  </si>
  <si>
    <t>Составляет из частей последовательный сюжетный рассказ</t>
  </si>
  <si>
    <t>Составляет по тексту карточки, на которых отражены основные события, герои и персонажи</t>
  </si>
  <si>
    <t xml:space="preserve">Создаёт рисунок, схему, чертеж, выписывает ключевые слова, к которым можно обращаться при пересказе текста </t>
  </si>
  <si>
    <t>Читает фрагмент текста, меняя логическое ударение и подбирает соответствующее продолжение прочитанного</t>
  </si>
  <si>
    <t>Выразительно читает текст, передавая чувства и настроение героя</t>
  </si>
  <si>
    <t>Принимает участие в театрализации, передавая чувства и настроение героя, находясь в его роли</t>
  </si>
  <si>
    <t xml:space="preserve">Объясняет замысел авторского заглавия </t>
  </si>
  <si>
    <t>Оценивает возможность замены авторского названия текста, подбирает возможные варианты</t>
  </si>
  <si>
    <t xml:space="preserve">Анализирует возможность изменения финала произведения, осуществляет подбор возможного финала произведения, отличного от авторского замысла </t>
  </si>
  <si>
    <t xml:space="preserve">Критерии индивидуальных показателей: 10-8- высокий,          7-5-средний    4-0–низкий уровень </t>
  </si>
  <si>
    <t>Ученик 1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</si>
  <si>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</si>
  <si>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</si>
  <si>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</si>
  <si>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</si>
  <si>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</si>
  <si>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</si>
  <si>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</si>
  <si>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</si>
  <si>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</si>
  <si>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</si>
  <si>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</si>
  <si>
    <t>Ученик 13</t>
  </si>
  <si>
    <t>Ученик 14</t>
  </si>
  <si>
    <t>Ученик 15</t>
  </si>
  <si>
    <t>Ученик 16</t>
  </si>
  <si>
    <t>Ученик 17</t>
  </si>
  <si>
    <t>Ученик 18</t>
  </si>
  <si>
    <t>Ученик 19</t>
  </si>
  <si>
    <t>Ученик 20</t>
  </si>
  <si>
    <t>Ученик 21</t>
  </si>
  <si>
    <t>Ученик 22</t>
  </si>
  <si>
    <t>Ученик 23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</si>
</sst>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name val="Arial"/>
      <family val="1"/>
    </font>
    <font>
      <sz val="10.5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8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9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34" borderId="10" xfId="0" applyFont="1" applyFill="1" applyBorder="1" applyAlignment="1">
      <alignment textRotation="90" wrapText="1"/>
    </xf>
    <xf numFmtId="0" fontId="4" fillId="35" borderId="10" xfId="0" applyFont="1" applyFill="1" applyBorder="1" applyAlignment="1">
      <alignment textRotation="90" wrapText="1"/>
    </xf>
    <xf numFmtId="0" fontId="4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0" fillId="39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17" fontId="1" fillId="0" borderId="0" xfId="0" applyNumberFormat="1" applyFont="1" applyAlignment="1">
      <alignment/>
    </xf>
    <xf numFmtId="17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7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Выводы по каждому обучающемуся</a:t>
            </a:r>
          </a:p>
        </c:rich>
      </c:tx>
      <c:layout>
        <c:manualLayout>
          <c:xMode val="factor"/>
          <c:yMode val="factor"/>
          <c:x val="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2465"/>
          <c:w val="0.954"/>
          <c:h val="0.72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 группа'!$K$13:$K$42</c:f>
              <c:numCache/>
            </c:numRef>
          </c:val>
          <c:smooth val="0"/>
        </c:ser>
        <c:marker val="1"/>
        <c:axId val="37280109"/>
        <c:axId val="14786014"/>
      </c:lineChart>
      <c:catAx>
        <c:axId val="37280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86014"/>
        <c:crossesAt val="0"/>
        <c:auto val="1"/>
        <c:lblOffset val="100"/>
        <c:tickLblSkip val="1"/>
        <c:noMultiLvlLbl val="0"/>
      </c:catAx>
      <c:valAx>
        <c:axId val="14786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8010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ОБОБЩЕННЫЙ ВЫВОД  по классу</a:t>
            </a:r>
          </a:p>
        </c:rich>
      </c:tx>
      <c:layout>
        <c:manualLayout>
          <c:xMode val="factor"/>
          <c:yMode val="factor"/>
          <c:x val="0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92"/>
          <c:w val="0.9727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группа'!$C$43:$J$43</c:f>
              <c:numCache/>
            </c:numRef>
          </c:val>
        </c:ser>
        <c:axId val="53426047"/>
        <c:axId val="630608"/>
      </c:barChart>
      <c:catAx>
        <c:axId val="53426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608"/>
        <c:crossesAt val="0"/>
        <c:auto val="1"/>
        <c:lblOffset val="100"/>
        <c:tickLblSkip val="1"/>
        <c:noMultiLvlLbl val="0"/>
      </c:catAx>
      <c:valAx>
        <c:axId val="630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2604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Выводы по каждому обучающемуся</a:t>
            </a:r>
          </a:p>
        </c:rich>
      </c:tx>
      <c:layout>
        <c:manualLayout>
          <c:xMode val="factor"/>
          <c:yMode val="factor"/>
          <c:x val="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4625"/>
          <c:w val="0.9565"/>
          <c:h val="0.7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 группа'!$H$13:$H$42</c:f>
              <c:numCache/>
            </c:numRef>
          </c:val>
          <c:smooth val="0"/>
        </c:ser>
        <c:marker val="1"/>
        <c:axId val="30899793"/>
        <c:axId val="37694850"/>
      </c:lineChart>
      <c:catAx>
        <c:axId val="30899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94850"/>
        <c:crossesAt val="0"/>
        <c:auto val="0"/>
        <c:lblOffset val="100"/>
        <c:tickLblSkip val="1"/>
        <c:noMultiLvlLbl val="0"/>
      </c:catAx>
      <c:valAx>
        <c:axId val="37694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997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ОБОБЩЕННЫЙ ВЫВОД  по классу</a:t>
            </a:r>
          </a:p>
        </c:rich>
      </c:tx>
      <c:layout>
        <c:manualLayout>
          <c:xMode val="factor"/>
          <c:yMode val="factor"/>
          <c:x val="0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92"/>
          <c:w val="0.972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 группа'!$C$43:$G$43</c:f>
              <c:numCache/>
            </c:numRef>
          </c:val>
        </c:ser>
        <c:axId val="35108323"/>
        <c:axId val="42586228"/>
      </c:barChart>
      <c:catAx>
        <c:axId val="3510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86228"/>
        <c:crossesAt val="0"/>
        <c:auto val="0"/>
        <c:lblOffset val="100"/>
        <c:tickLblSkip val="1"/>
        <c:noMultiLvlLbl val="0"/>
      </c:catAx>
      <c:valAx>
        <c:axId val="42586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083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Выводы по каждому обучающемуся</a:t>
            </a:r>
          </a:p>
        </c:rich>
      </c:tx>
      <c:layout>
        <c:manualLayout>
          <c:xMode val="factor"/>
          <c:yMode val="factor"/>
          <c:x val="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4975"/>
          <c:w val="0.95525"/>
          <c:h val="0.72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 группа'!$I$13:$I$42</c:f>
              <c:numCache/>
            </c:numRef>
          </c:val>
          <c:smooth val="0"/>
        </c:ser>
        <c:marker val="1"/>
        <c:axId val="6350389"/>
        <c:axId val="42733606"/>
      </c:lineChart>
      <c:catAx>
        <c:axId val="635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33606"/>
        <c:crossesAt val="0"/>
        <c:auto val="1"/>
        <c:lblOffset val="100"/>
        <c:tickLblSkip val="1"/>
        <c:noMultiLvlLbl val="0"/>
      </c:catAx>
      <c:valAx>
        <c:axId val="42733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038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ОБОБЩЕННЫЙ ВЫВОД  по классу</a:t>
            </a:r>
          </a:p>
        </c:rich>
      </c:tx>
      <c:layout>
        <c:manualLayout>
          <c:xMode val="factor"/>
          <c:yMode val="factor"/>
          <c:x val="0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2"/>
          <c:w val="0.974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 группа'!$C$43:$H$43</c:f>
              <c:numCache/>
            </c:numRef>
          </c:val>
        </c:ser>
        <c:axId val="13571911"/>
        <c:axId val="61043864"/>
      </c:barChart>
      <c:catAx>
        <c:axId val="13571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43864"/>
        <c:crossesAt val="0"/>
        <c:auto val="1"/>
        <c:lblOffset val="100"/>
        <c:tickLblSkip val="1"/>
        <c:noMultiLvlLbl val="0"/>
      </c:catAx>
      <c:valAx>
        <c:axId val="6104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719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Выводы по каждому обучающемуся</a:t>
            </a:r>
          </a:p>
        </c:rich>
      </c:tx>
      <c:layout>
        <c:manualLayout>
          <c:xMode val="factor"/>
          <c:yMode val="factor"/>
          <c:x val="0.004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4975"/>
          <c:w val="0.9565"/>
          <c:h val="0.72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ИТОГ!$F$13:$F$35</c:f>
              <c:numCache/>
            </c:numRef>
          </c:val>
          <c:smooth val="0"/>
        </c:ser>
        <c:marker val="1"/>
        <c:axId val="38359321"/>
        <c:axId val="558538"/>
      </c:lineChart>
      <c:catAx>
        <c:axId val="3835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538"/>
        <c:crossesAt val="0"/>
        <c:auto val="1"/>
        <c:lblOffset val="100"/>
        <c:tickLblSkip val="1"/>
        <c:noMultiLvlLbl val="0"/>
      </c:catAx>
      <c:valAx>
        <c:axId val="558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5932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ОБОБЩЕННЫЙ ВЫВОД  по классу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93"/>
          <c:w val="0.9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ИТОГ!$A$13:$A$35</c:f>
              <c:numCache/>
            </c:numRef>
          </c:cat>
          <c:val>
            <c:numRef>
              <c:f>ИТОГ!$C$43:$E$43</c:f>
              <c:numCache/>
            </c:numRef>
          </c:val>
        </c:ser>
        <c:axId val="27368363"/>
        <c:axId val="65981372"/>
      </c:barChart>
      <c:catAx>
        <c:axId val="2736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81372"/>
        <c:crossesAt val="0"/>
        <c:auto val="1"/>
        <c:lblOffset val="100"/>
        <c:tickLblSkip val="1"/>
        <c:noMultiLvlLbl val="0"/>
      </c:catAx>
      <c:valAx>
        <c:axId val="65981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683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657225</xdr:colOff>
      <xdr:row>32</xdr:row>
      <xdr:rowOff>9525</xdr:rowOff>
    </xdr:from>
    <xdr:to>
      <xdr:col>25</xdr:col>
      <xdr:colOff>628650</xdr:colOff>
      <xdr:row>52</xdr:row>
      <xdr:rowOff>114300</xdr:rowOff>
    </xdr:to>
    <xdr:graphicFrame>
      <xdr:nvGraphicFramePr>
        <xdr:cNvPr id="1" name="Диаграмма 1"/>
        <xdr:cNvGraphicFramePr/>
      </xdr:nvGraphicFramePr>
      <xdr:xfrm>
        <a:off x="10772775" y="7648575"/>
        <a:ext cx="88868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9</xdr:row>
      <xdr:rowOff>9525</xdr:rowOff>
    </xdr:from>
    <xdr:to>
      <xdr:col>26</xdr:col>
      <xdr:colOff>0</xdr:colOff>
      <xdr:row>29</xdr:row>
      <xdr:rowOff>142875</xdr:rowOff>
    </xdr:to>
    <xdr:graphicFrame>
      <xdr:nvGraphicFramePr>
        <xdr:cNvPr id="2" name="Диаграмма 2"/>
        <xdr:cNvGraphicFramePr/>
      </xdr:nvGraphicFramePr>
      <xdr:xfrm>
        <a:off x="10810875" y="3924300"/>
        <a:ext cx="89058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32</xdr:row>
      <xdr:rowOff>9525</xdr:rowOff>
    </xdr:from>
    <xdr:to>
      <xdr:col>22</xdr:col>
      <xdr:colOff>657225</xdr:colOff>
      <xdr:row>52</xdr:row>
      <xdr:rowOff>114300</xdr:rowOff>
    </xdr:to>
    <xdr:graphicFrame>
      <xdr:nvGraphicFramePr>
        <xdr:cNvPr id="1" name="Диаграмма 1"/>
        <xdr:cNvGraphicFramePr/>
      </xdr:nvGraphicFramePr>
      <xdr:xfrm>
        <a:off x="10029825" y="7505700"/>
        <a:ext cx="88963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9</xdr:row>
      <xdr:rowOff>9525</xdr:rowOff>
    </xdr:from>
    <xdr:to>
      <xdr:col>23</xdr:col>
      <xdr:colOff>19050</xdr:colOff>
      <xdr:row>29</xdr:row>
      <xdr:rowOff>142875</xdr:rowOff>
    </xdr:to>
    <xdr:graphicFrame>
      <xdr:nvGraphicFramePr>
        <xdr:cNvPr id="2" name="Диаграмма 2"/>
        <xdr:cNvGraphicFramePr/>
      </xdr:nvGraphicFramePr>
      <xdr:xfrm>
        <a:off x="10067925" y="3781425"/>
        <a:ext cx="89058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31</xdr:row>
      <xdr:rowOff>0</xdr:rowOff>
    </xdr:from>
    <xdr:to>
      <xdr:col>23</xdr:col>
      <xdr:colOff>619125</xdr:colOff>
      <xdr:row>51</xdr:row>
      <xdr:rowOff>104775</xdr:rowOff>
    </xdr:to>
    <xdr:graphicFrame>
      <xdr:nvGraphicFramePr>
        <xdr:cNvPr id="1" name="Диаграмма 1"/>
        <xdr:cNvGraphicFramePr/>
      </xdr:nvGraphicFramePr>
      <xdr:xfrm>
        <a:off x="9934575" y="7496175"/>
        <a:ext cx="88868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23</xdr:col>
      <xdr:colOff>676275</xdr:colOff>
      <xdr:row>28</xdr:row>
      <xdr:rowOff>133350</xdr:rowOff>
    </xdr:to>
    <xdr:graphicFrame>
      <xdr:nvGraphicFramePr>
        <xdr:cNvPr id="2" name="Диаграмма 2"/>
        <xdr:cNvGraphicFramePr/>
      </xdr:nvGraphicFramePr>
      <xdr:xfrm>
        <a:off x="9972675" y="3771900"/>
        <a:ext cx="89058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22</xdr:row>
      <xdr:rowOff>28575</xdr:rowOff>
    </xdr:from>
    <xdr:to>
      <xdr:col>22</xdr:col>
      <xdr:colOff>171450</xdr:colOff>
      <xdr:row>43</xdr:row>
      <xdr:rowOff>47625</xdr:rowOff>
    </xdr:to>
    <xdr:graphicFrame>
      <xdr:nvGraphicFramePr>
        <xdr:cNvPr id="1" name="Диаграмма 1"/>
        <xdr:cNvGraphicFramePr/>
      </xdr:nvGraphicFramePr>
      <xdr:xfrm>
        <a:off x="7848600" y="6000750"/>
        <a:ext cx="88963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8</xdr:row>
      <xdr:rowOff>723900</xdr:rowOff>
    </xdr:from>
    <xdr:to>
      <xdr:col>22</xdr:col>
      <xdr:colOff>9525</xdr:colOff>
      <xdr:row>18</xdr:row>
      <xdr:rowOff>142875</xdr:rowOff>
    </xdr:to>
    <xdr:graphicFrame>
      <xdr:nvGraphicFramePr>
        <xdr:cNvPr id="2" name="Диаграмма 2"/>
        <xdr:cNvGraphicFramePr/>
      </xdr:nvGraphicFramePr>
      <xdr:xfrm>
        <a:off x="7677150" y="2028825"/>
        <a:ext cx="89058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zoomScale="136" zoomScaleNormal="136" zoomScalePageLayoutView="0" workbookViewId="0" topLeftCell="A4">
      <selection activeCell="O6" sqref="O6"/>
    </sheetView>
  </sheetViews>
  <sheetFormatPr defaultColWidth="9.00390625" defaultRowHeight="12.75"/>
  <cols>
    <col min="2" max="2" width="27.625" style="0" customWidth="1"/>
    <col min="4" max="4" width="11.00390625" style="0" customWidth="1"/>
    <col min="5" max="5" width="7.375" style="0" customWidth="1"/>
    <col min="6" max="6" width="7.00390625" style="0" customWidth="1"/>
    <col min="7" max="7" width="7.75390625" style="0" customWidth="1"/>
    <col min="8" max="8" width="11.75390625" style="0" customWidth="1"/>
    <col min="9" max="9" width="8.375" style="0" customWidth="1"/>
    <col min="10" max="10" width="15.875" style="0" customWidth="1"/>
  </cols>
  <sheetData>
    <row r="1" s="1" customFormat="1" ht="12.75"/>
    <row r="2" s="1" customFormat="1" ht="12.75">
      <c r="G2" s="1" t="s">
        <v>26</v>
      </c>
    </row>
    <row r="3" s="1" customFormat="1" ht="12.75">
      <c r="D3" s="1" t="s">
        <v>25</v>
      </c>
    </row>
    <row r="4" spans="4:10" s="1" customFormat="1" ht="13.5">
      <c r="D4" s="2" t="s">
        <v>0</v>
      </c>
      <c r="F4" s="23">
        <v>44531</v>
      </c>
      <c r="G4" s="24"/>
      <c r="H4" s="20"/>
      <c r="I4" s="20"/>
      <c r="J4" s="20"/>
    </row>
    <row r="5" s="1" customFormat="1" ht="12.75">
      <c r="D5" s="1" t="s">
        <v>1</v>
      </c>
    </row>
    <row r="6" s="1" customFormat="1" ht="12.75"/>
    <row r="7" ht="12.75">
      <c r="B7" s="1" t="s">
        <v>2</v>
      </c>
    </row>
    <row r="8" spans="1:12" ht="12.75" customHeight="1">
      <c r="A8" s="25" t="s">
        <v>3</v>
      </c>
      <c r="B8" s="4">
        <f>23</f>
        <v>23</v>
      </c>
      <c r="C8" s="26" t="s">
        <v>4</v>
      </c>
      <c r="D8" s="26"/>
      <c r="E8" s="26"/>
      <c r="F8" s="26"/>
      <c r="G8" s="26"/>
      <c r="H8" s="26"/>
      <c r="I8" s="26"/>
      <c r="J8" s="26"/>
      <c r="K8" s="27" t="s">
        <v>5</v>
      </c>
      <c r="L8" s="28" t="s">
        <v>6</v>
      </c>
    </row>
    <row r="9" spans="1:12" ht="205.5" customHeight="1">
      <c r="A9" s="25"/>
      <c r="B9" s="6" t="s">
        <v>7</v>
      </c>
      <c r="C9" s="7" t="s">
        <v>27</v>
      </c>
      <c r="D9" s="8" t="s">
        <v>29</v>
      </c>
      <c r="E9" s="7" t="s">
        <v>28</v>
      </c>
      <c r="F9" s="8" t="s">
        <v>30</v>
      </c>
      <c r="G9" s="7" t="s">
        <v>31</v>
      </c>
      <c r="H9" s="8" t="s">
        <v>32</v>
      </c>
      <c r="I9" s="7" t="s">
        <v>33</v>
      </c>
      <c r="J9" s="8" t="s">
        <v>34</v>
      </c>
      <c r="K9" s="27"/>
      <c r="L9" s="28"/>
    </row>
    <row r="10" spans="1:13" s="1" customFormat="1" ht="12.75" customHeight="1">
      <c r="A10" s="9"/>
      <c r="B10" s="10" t="s">
        <v>8</v>
      </c>
      <c r="C10" s="29" t="s">
        <v>9</v>
      </c>
      <c r="D10" s="29"/>
      <c r="E10" s="29"/>
      <c r="F10" s="29"/>
      <c r="G10" s="29"/>
      <c r="H10" s="29"/>
      <c r="I10" s="29"/>
      <c r="J10" s="29"/>
      <c r="K10" s="27"/>
      <c r="L10" s="28"/>
      <c r="M10"/>
    </row>
    <row r="11" spans="1:13" s="1" customFormat="1" ht="12.75" customHeight="1">
      <c r="A11" s="9"/>
      <c r="B11" s="10" t="s">
        <v>10</v>
      </c>
      <c r="C11" s="29" t="s">
        <v>11</v>
      </c>
      <c r="D11" s="29"/>
      <c r="E11" s="29"/>
      <c r="F11" s="29"/>
      <c r="G11" s="29"/>
      <c r="H11" s="29"/>
      <c r="I11" s="29"/>
      <c r="J11" s="29"/>
      <c r="K11" s="27"/>
      <c r="L11" s="28"/>
      <c r="M11"/>
    </row>
    <row r="12" spans="1:13" s="1" customFormat="1" ht="12.75" customHeight="1">
      <c r="A12" s="9"/>
      <c r="B12" s="10" t="s">
        <v>12</v>
      </c>
      <c r="C12" s="29" t="s">
        <v>13</v>
      </c>
      <c r="D12" s="29"/>
      <c r="E12" s="29"/>
      <c r="F12" s="29"/>
      <c r="G12" s="29"/>
      <c r="H12" s="29"/>
      <c r="I12" s="29"/>
      <c r="J12" s="29"/>
      <c r="K12" s="27"/>
      <c r="L12" s="28"/>
      <c r="M12"/>
    </row>
    <row r="13" spans="1:12" ht="12.75">
      <c r="A13" s="5">
        <v>1</v>
      </c>
      <c r="B13" s="3" t="s">
        <v>53</v>
      </c>
      <c r="C13" s="11">
        <v>2</v>
      </c>
      <c r="D13" s="12">
        <v>2</v>
      </c>
      <c r="E13" s="11">
        <v>1</v>
      </c>
      <c r="F13" s="12">
        <v>1</v>
      </c>
      <c r="G13" s="11">
        <v>2</v>
      </c>
      <c r="H13" s="12">
        <v>2</v>
      </c>
      <c r="I13" s="11">
        <v>2</v>
      </c>
      <c r="J13" s="12">
        <v>1</v>
      </c>
      <c r="K13" s="13">
        <f aca="true" t="shared" si="0" ref="K13:K42">SUM(C13:J13)</f>
        <v>13</v>
      </c>
      <c r="L13" s="4" t="str">
        <f>IF(K13&lt;8,"низкий",IF(K13&gt;13,"высокий","средний"))</f>
        <v>средний</v>
      </c>
    </row>
    <row r="14" spans="1:12" ht="12.75">
      <c r="A14" s="5">
        <v>2</v>
      </c>
      <c r="B14" s="3" t="s">
        <v>54</v>
      </c>
      <c r="C14" s="11">
        <v>2</v>
      </c>
      <c r="D14" s="12">
        <v>2</v>
      </c>
      <c r="E14" s="11">
        <v>1</v>
      </c>
      <c r="F14" s="12">
        <v>1</v>
      </c>
      <c r="G14" s="11">
        <v>2</v>
      </c>
      <c r="H14" s="12">
        <v>2</v>
      </c>
      <c r="I14" s="11">
        <v>1</v>
      </c>
      <c r="J14" s="12">
        <v>1</v>
      </c>
      <c r="K14" s="13">
        <f t="shared" si="0"/>
        <v>12</v>
      </c>
      <c r="L14" s="4" t="str">
        <f aca="true" t="shared" si="1" ref="L14:L42">IF(K14&lt;8,"низкий",IF(K14&gt;13,"высокий","средний"))</f>
        <v>средний</v>
      </c>
    </row>
    <row r="15" spans="1:12" ht="12.75">
      <c r="A15" s="5">
        <v>3</v>
      </c>
      <c r="B15" s="3" t="s">
        <v>55</v>
      </c>
      <c r="C15" s="11">
        <v>1</v>
      </c>
      <c r="D15" s="12">
        <v>1</v>
      </c>
      <c r="E15" s="11">
        <v>1</v>
      </c>
      <c r="F15" s="12">
        <v>1</v>
      </c>
      <c r="G15" s="11">
        <v>1</v>
      </c>
      <c r="H15" s="12">
        <v>1</v>
      </c>
      <c r="I15" s="11">
        <v>1</v>
      </c>
      <c r="J15" s="12">
        <v>1</v>
      </c>
      <c r="K15" s="13">
        <f t="shared" si="0"/>
        <v>8</v>
      </c>
      <c r="L15" s="4" t="str">
        <f t="shared" si="1"/>
        <v>средний</v>
      </c>
    </row>
    <row r="16" spans="1:12" ht="12.75">
      <c r="A16" s="5">
        <v>4</v>
      </c>
      <c r="B16" s="3" t="s">
        <v>56</v>
      </c>
      <c r="C16" s="11">
        <v>1</v>
      </c>
      <c r="D16" s="12">
        <v>1</v>
      </c>
      <c r="E16" s="11">
        <v>1</v>
      </c>
      <c r="F16" s="12">
        <v>1</v>
      </c>
      <c r="G16" s="11">
        <v>2</v>
      </c>
      <c r="H16" s="12">
        <v>2</v>
      </c>
      <c r="I16" s="11">
        <v>1</v>
      </c>
      <c r="J16" s="12">
        <v>2</v>
      </c>
      <c r="K16" s="13">
        <f t="shared" si="0"/>
        <v>11</v>
      </c>
      <c r="L16" s="4" t="str">
        <f t="shared" si="1"/>
        <v>средний</v>
      </c>
    </row>
    <row r="17" spans="1:12" ht="12.75">
      <c r="A17" s="5">
        <v>5</v>
      </c>
      <c r="B17" s="3" t="s">
        <v>57</v>
      </c>
      <c r="C17" s="11">
        <v>2</v>
      </c>
      <c r="D17" s="12">
        <v>1</v>
      </c>
      <c r="E17" s="11">
        <v>1</v>
      </c>
      <c r="F17" s="12">
        <v>1</v>
      </c>
      <c r="G17" s="11">
        <v>1</v>
      </c>
      <c r="H17" s="12">
        <v>2</v>
      </c>
      <c r="I17" s="11">
        <v>1</v>
      </c>
      <c r="J17" s="12">
        <v>1</v>
      </c>
      <c r="K17" s="13">
        <f t="shared" si="0"/>
        <v>10</v>
      </c>
      <c r="L17" s="4" t="str">
        <f t="shared" si="1"/>
        <v>средний</v>
      </c>
    </row>
    <row r="18" spans="1:12" ht="12.75">
      <c r="A18" s="5">
        <v>6</v>
      </c>
      <c r="B18" s="3" t="s">
        <v>58</v>
      </c>
      <c r="C18" s="11">
        <v>1</v>
      </c>
      <c r="D18" s="12">
        <v>1</v>
      </c>
      <c r="E18" s="11">
        <v>1</v>
      </c>
      <c r="F18" s="12">
        <v>1</v>
      </c>
      <c r="G18" s="11">
        <v>1</v>
      </c>
      <c r="H18" s="12">
        <v>2</v>
      </c>
      <c r="I18" s="11">
        <v>1</v>
      </c>
      <c r="J18" s="12">
        <v>1</v>
      </c>
      <c r="K18" s="13">
        <f t="shared" si="0"/>
        <v>9</v>
      </c>
      <c r="L18" s="4" t="str">
        <f t="shared" si="1"/>
        <v>средний</v>
      </c>
    </row>
    <row r="19" spans="1:12" ht="12.75">
      <c r="A19" s="5">
        <v>7</v>
      </c>
      <c r="B19" s="3" t="s">
        <v>59</v>
      </c>
      <c r="C19" s="11">
        <v>1</v>
      </c>
      <c r="D19" s="12">
        <v>1</v>
      </c>
      <c r="E19" s="11">
        <v>1</v>
      </c>
      <c r="F19" s="12">
        <v>1</v>
      </c>
      <c r="G19" s="11">
        <v>0</v>
      </c>
      <c r="H19" s="12">
        <v>1</v>
      </c>
      <c r="I19" s="11">
        <v>0</v>
      </c>
      <c r="J19" s="12">
        <v>0</v>
      </c>
      <c r="K19" s="13">
        <f t="shared" si="0"/>
        <v>5</v>
      </c>
      <c r="L19" s="4" t="str">
        <f t="shared" si="1"/>
        <v>низкий</v>
      </c>
    </row>
    <row r="20" spans="1:12" ht="12.75">
      <c r="A20" s="5">
        <v>8</v>
      </c>
      <c r="B20" s="3" t="s">
        <v>60</v>
      </c>
      <c r="C20" s="11">
        <v>1</v>
      </c>
      <c r="D20" s="12">
        <v>0</v>
      </c>
      <c r="E20" s="11">
        <v>1</v>
      </c>
      <c r="F20" s="12">
        <v>1</v>
      </c>
      <c r="G20" s="11">
        <v>1</v>
      </c>
      <c r="H20" s="12">
        <v>1</v>
      </c>
      <c r="I20" s="11">
        <v>0</v>
      </c>
      <c r="J20" s="12">
        <v>0</v>
      </c>
      <c r="K20" s="13">
        <f t="shared" si="0"/>
        <v>5</v>
      </c>
      <c r="L20" s="4" t="str">
        <f t="shared" si="1"/>
        <v>низкий</v>
      </c>
    </row>
    <row r="21" spans="1:12" ht="12.75">
      <c r="A21" s="5">
        <v>9</v>
      </c>
      <c r="B21" s="3" t="s">
        <v>61</v>
      </c>
      <c r="C21" s="11">
        <v>1</v>
      </c>
      <c r="D21" s="12">
        <v>0</v>
      </c>
      <c r="E21" s="11">
        <v>0</v>
      </c>
      <c r="F21" s="12">
        <v>1</v>
      </c>
      <c r="G21" s="11">
        <v>0</v>
      </c>
      <c r="H21" s="12">
        <v>1</v>
      </c>
      <c r="I21" s="11">
        <v>0</v>
      </c>
      <c r="J21" s="12">
        <v>0</v>
      </c>
      <c r="K21" s="13">
        <f t="shared" si="0"/>
        <v>3</v>
      </c>
      <c r="L21" s="4" t="str">
        <f t="shared" si="1"/>
        <v>низкий</v>
      </c>
    </row>
    <row r="22" spans="1:12" ht="12.75">
      <c r="A22" s="5">
        <v>10</v>
      </c>
      <c r="B22" s="3" t="s">
        <v>62</v>
      </c>
      <c r="C22" s="11">
        <v>1</v>
      </c>
      <c r="D22" s="12">
        <v>1</v>
      </c>
      <c r="E22" s="11">
        <v>1</v>
      </c>
      <c r="F22" s="12">
        <v>1</v>
      </c>
      <c r="G22" s="11">
        <v>1</v>
      </c>
      <c r="H22" s="12">
        <v>1</v>
      </c>
      <c r="I22" s="11">
        <v>1</v>
      </c>
      <c r="J22" s="12">
        <v>1</v>
      </c>
      <c r="K22" s="13">
        <f t="shared" si="0"/>
        <v>8</v>
      </c>
      <c r="L22" s="4" t="str">
        <f t="shared" si="1"/>
        <v>средний</v>
      </c>
    </row>
    <row r="23" spans="1:12" ht="12.75">
      <c r="A23" s="5">
        <v>11</v>
      </c>
      <c r="B23" s="3" t="s">
        <v>63</v>
      </c>
      <c r="C23" s="11">
        <v>1</v>
      </c>
      <c r="D23" s="12">
        <v>1</v>
      </c>
      <c r="E23" s="11">
        <v>1</v>
      </c>
      <c r="F23" s="12">
        <v>1</v>
      </c>
      <c r="G23" s="11">
        <v>1</v>
      </c>
      <c r="H23" s="12">
        <v>2</v>
      </c>
      <c r="I23" s="11">
        <v>1</v>
      </c>
      <c r="J23" s="12">
        <v>0</v>
      </c>
      <c r="K23" s="13">
        <f t="shared" si="0"/>
        <v>8</v>
      </c>
      <c r="L23" s="4" t="str">
        <f t="shared" si="1"/>
        <v>средний</v>
      </c>
    </row>
    <row r="24" spans="1:12" ht="12.75">
      <c r="A24" s="5">
        <v>12</v>
      </c>
      <c r="B24" s="3" t="s">
        <v>64</v>
      </c>
      <c r="C24" s="11">
        <v>1</v>
      </c>
      <c r="D24" s="12">
        <v>1</v>
      </c>
      <c r="E24" s="11">
        <v>0</v>
      </c>
      <c r="F24" s="12">
        <v>0</v>
      </c>
      <c r="G24" s="11">
        <v>0</v>
      </c>
      <c r="H24" s="12">
        <v>1</v>
      </c>
      <c r="I24" s="11">
        <v>0</v>
      </c>
      <c r="J24" s="12">
        <v>0</v>
      </c>
      <c r="K24" s="13">
        <f t="shared" si="0"/>
        <v>3</v>
      </c>
      <c r="L24" s="4" t="str">
        <f t="shared" si="1"/>
        <v>низкий</v>
      </c>
    </row>
    <row r="25" spans="1:12" ht="12.75">
      <c r="A25" s="5">
        <v>13</v>
      </c>
      <c r="B25" s="3" t="s">
        <v>65</v>
      </c>
      <c r="C25" s="11">
        <v>1</v>
      </c>
      <c r="D25" s="12">
        <v>1</v>
      </c>
      <c r="E25" s="11">
        <v>1</v>
      </c>
      <c r="F25" s="12">
        <v>1</v>
      </c>
      <c r="G25" s="11">
        <v>1</v>
      </c>
      <c r="H25" s="12">
        <v>2</v>
      </c>
      <c r="I25" s="11">
        <v>1</v>
      </c>
      <c r="J25" s="12">
        <v>1</v>
      </c>
      <c r="K25" s="13">
        <f t="shared" si="0"/>
        <v>9</v>
      </c>
      <c r="L25" s="4" t="str">
        <f t="shared" si="1"/>
        <v>средний</v>
      </c>
    </row>
    <row r="26" spans="1:12" ht="12.75">
      <c r="A26" s="5">
        <v>14</v>
      </c>
      <c r="B26" s="3" t="s">
        <v>66</v>
      </c>
      <c r="C26" s="11">
        <v>1</v>
      </c>
      <c r="D26" s="12">
        <v>1</v>
      </c>
      <c r="E26" s="11">
        <v>1</v>
      </c>
      <c r="F26" s="12">
        <v>1</v>
      </c>
      <c r="G26" s="11">
        <v>1</v>
      </c>
      <c r="H26" s="12">
        <v>1</v>
      </c>
      <c r="I26" s="11">
        <v>1</v>
      </c>
      <c r="J26" s="12">
        <v>1</v>
      </c>
      <c r="K26" s="13">
        <f t="shared" si="0"/>
        <v>8</v>
      </c>
      <c r="L26" s="4" t="str">
        <f t="shared" si="1"/>
        <v>средний</v>
      </c>
    </row>
    <row r="27" spans="1:12" ht="12.75">
      <c r="A27" s="5">
        <v>15</v>
      </c>
      <c r="B27" s="3" t="s">
        <v>67</v>
      </c>
      <c r="C27" s="11">
        <v>1</v>
      </c>
      <c r="D27" s="12">
        <v>1</v>
      </c>
      <c r="E27" s="11">
        <v>1</v>
      </c>
      <c r="F27" s="12">
        <v>1</v>
      </c>
      <c r="G27" s="11">
        <v>1</v>
      </c>
      <c r="H27" s="12">
        <v>2</v>
      </c>
      <c r="I27" s="11">
        <v>1</v>
      </c>
      <c r="J27" s="12">
        <v>1</v>
      </c>
      <c r="K27" s="13">
        <f t="shared" si="0"/>
        <v>9</v>
      </c>
      <c r="L27" s="4" t="str">
        <f t="shared" si="1"/>
        <v>средний</v>
      </c>
    </row>
    <row r="28" spans="1:12" ht="12.75">
      <c r="A28" s="5">
        <v>16</v>
      </c>
      <c r="B28" s="3" t="s">
        <v>68</v>
      </c>
      <c r="C28" s="11">
        <v>1</v>
      </c>
      <c r="D28" s="12">
        <v>1</v>
      </c>
      <c r="E28" s="11">
        <v>1</v>
      </c>
      <c r="F28" s="12">
        <v>1</v>
      </c>
      <c r="G28" s="11">
        <v>1</v>
      </c>
      <c r="H28" s="12">
        <v>2</v>
      </c>
      <c r="I28" s="11">
        <v>1</v>
      </c>
      <c r="J28" s="12">
        <v>1</v>
      </c>
      <c r="K28" s="13">
        <f t="shared" si="0"/>
        <v>9</v>
      </c>
      <c r="L28" s="4" t="str">
        <f t="shared" si="1"/>
        <v>средний</v>
      </c>
    </row>
    <row r="29" spans="1:12" ht="12.75">
      <c r="A29" s="5">
        <v>17</v>
      </c>
      <c r="B29" s="3" t="s">
        <v>69</v>
      </c>
      <c r="C29" s="11">
        <v>1</v>
      </c>
      <c r="D29" s="12">
        <v>1</v>
      </c>
      <c r="E29" s="11">
        <v>1</v>
      </c>
      <c r="F29" s="12">
        <v>1</v>
      </c>
      <c r="G29" s="11">
        <v>1</v>
      </c>
      <c r="H29" s="12">
        <v>1</v>
      </c>
      <c r="I29" s="11">
        <v>0</v>
      </c>
      <c r="J29" s="12">
        <v>0</v>
      </c>
      <c r="K29" s="13">
        <f t="shared" si="0"/>
        <v>6</v>
      </c>
      <c r="L29" s="4" t="str">
        <f t="shared" si="1"/>
        <v>низкий</v>
      </c>
    </row>
    <row r="30" spans="1:12" ht="12.75">
      <c r="A30" s="5">
        <v>18</v>
      </c>
      <c r="B30" s="3" t="s">
        <v>70</v>
      </c>
      <c r="C30" s="11">
        <v>1</v>
      </c>
      <c r="D30" s="12">
        <v>1</v>
      </c>
      <c r="E30" s="11">
        <v>0</v>
      </c>
      <c r="F30" s="12">
        <v>1</v>
      </c>
      <c r="G30" s="11">
        <v>0</v>
      </c>
      <c r="H30" s="12">
        <v>1</v>
      </c>
      <c r="I30" s="11">
        <v>1</v>
      </c>
      <c r="J30" s="12">
        <v>1</v>
      </c>
      <c r="K30" s="13">
        <f t="shared" si="0"/>
        <v>6</v>
      </c>
      <c r="L30" s="4" t="str">
        <f t="shared" si="1"/>
        <v>низкий</v>
      </c>
    </row>
    <row r="31" spans="1:12" ht="12.75">
      <c r="A31" s="5">
        <v>19</v>
      </c>
      <c r="B31" s="3" t="s">
        <v>71</v>
      </c>
      <c r="C31" s="11">
        <v>1</v>
      </c>
      <c r="D31" s="12">
        <v>1</v>
      </c>
      <c r="E31" s="11">
        <v>1</v>
      </c>
      <c r="F31" s="12">
        <v>1</v>
      </c>
      <c r="G31" s="11">
        <v>1</v>
      </c>
      <c r="H31" s="12">
        <v>1</v>
      </c>
      <c r="I31" s="11">
        <v>1</v>
      </c>
      <c r="J31" s="12">
        <v>0</v>
      </c>
      <c r="K31" s="13">
        <f t="shared" si="0"/>
        <v>7</v>
      </c>
      <c r="L31" s="4" t="str">
        <f t="shared" si="1"/>
        <v>низкий</v>
      </c>
    </row>
    <row r="32" spans="1:12" ht="12.75">
      <c r="A32" s="5">
        <v>20</v>
      </c>
      <c r="B32" s="3" t="s">
        <v>72</v>
      </c>
      <c r="C32" s="11">
        <v>1</v>
      </c>
      <c r="D32" s="12">
        <v>1</v>
      </c>
      <c r="E32" s="11">
        <v>1</v>
      </c>
      <c r="F32" s="12">
        <v>0</v>
      </c>
      <c r="G32" s="11">
        <v>1</v>
      </c>
      <c r="H32" s="12">
        <v>2</v>
      </c>
      <c r="I32" s="11">
        <v>1</v>
      </c>
      <c r="J32" s="12">
        <v>1</v>
      </c>
      <c r="K32" s="13">
        <f t="shared" si="0"/>
        <v>8</v>
      </c>
      <c r="L32" s="4" t="str">
        <f t="shared" si="1"/>
        <v>средний</v>
      </c>
    </row>
    <row r="33" spans="1:12" ht="12.75">
      <c r="A33" s="5">
        <v>21</v>
      </c>
      <c r="B33" s="3" t="s">
        <v>73</v>
      </c>
      <c r="C33" s="11">
        <v>1</v>
      </c>
      <c r="D33" s="12">
        <v>1</v>
      </c>
      <c r="E33" s="11">
        <v>1</v>
      </c>
      <c r="F33" s="12">
        <v>1</v>
      </c>
      <c r="G33" s="11">
        <v>1</v>
      </c>
      <c r="H33" s="12">
        <v>2</v>
      </c>
      <c r="I33" s="11">
        <v>1</v>
      </c>
      <c r="J33" s="12">
        <v>1</v>
      </c>
      <c r="K33" s="13">
        <f t="shared" si="0"/>
        <v>9</v>
      </c>
      <c r="L33" s="4" t="str">
        <f t="shared" si="1"/>
        <v>средний</v>
      </c>
    </row>
    <row r="34" spans="1:12" ht="12.75">
      <c r="A34" s="5">
        <v>22</v>
      </c>
      <c r="B34" s="3" t="s">
        <v>74</v>
      </c>
      <c r="C34" s="11">
        <v>1</v>
      </c>
      <c r="D34" s="12">
        <v>1</v>
      </c>
      <c r="E34" s="11">
        <v>0</v>
      </c>
      <c r="F34" s="12">
        <v>1</v>
      </c>
      <c r="G34" s="11">
        <v>0</v>
      </c>
      <c r="H34" s="12">
        <v>1</v>
      </c>
      <c r="I34" s="11">
        <v>0</v>
      </c>
      <c r="J34" s="12">
        <v>0</v>
      </c>
      <c r="K34" s="13">
        <f t="shared" si="0"/>
        <v>4</v>
      </c>
      <c r="L34" s="4" t="str">
        <f t="shared" si="1"/>
        <v>низкий</v>
      </c>
    </row>
    <row r="35" spans="1:12" ht="12.75">
      <c r="A35" s="5">
        <v>23</v>
      </c>
      <c r="B35" s="3" t="s">
        <v>75</v>
      </c>
      <c r="C35" s="11">
        <v>1</v>
      </c>
      <c r="D35" s="12">
        <v>1</v>
      </c>
      <c r="E35" s="11">
        <v>1</v>
      </c>
      <c r="F35" s="12">
        <v>1</v>
      </c>
      <c r="G35" s="11">
        <v>1</v>
      </c>
      <c r="H35" s="12">
        <v>2</v>
      </c>
      <c r="I35" s="11">
        <v>1</v>
      </c>
      <c r="J35" s="12">
        <v>1</v>
      </c>
      <c r="K35" s="13">
        <f t="shared" si="0"/>
        <v>9</v>
      </c>
      <c r="L35" s="4" t="str">
        <f t="shared" si="1"/>
        <v>средний</v>
      </c>
    </row>
    <row r="36" spans="1:12" ht="12.75">
      <c r="A36" s="5">
        <v>24</v>
      </c>
      <c r="B36" s="19" t="e">
        <f>#REF!</f>
        <v>#REF!</v>
      </c>
      <c r="C36" s="11"/>
      <c r="D36" s="12"/>
      <c r="E36" s="11"/>
      <c r="F36" s="12"/>
      <c r="G36" s="11"/>
      <c r="H36" s="12"/>
      <c r="I36" s="11"/>
      <c r="J36" s="12"/>
      <c r="K36" s="13">
        <f t="shared" si="0"/>
        <v>0</v>
      </c>
      <c r="L36" s="4" t="str">
        <f t="shared" si="1"/>
        <v>низкий</v>
      </c>
    </row>
    <row r="37" spans="1:12" ht="12.75">
      <c r="A37" s="5">
        <v>25</v>
      </c>
      <c r="B37" s="19" t="e">
        <f>#REF!</f>
        <v>#REF!</v>
      </c>
      <c r="C37" s="11"/>
      <c r="D37" s="12"/>
      <c r="E37" s="11"/>
      <c r="F37" s="12"/>
      <c r="G37" s="11"/>
      <c r="H37" s="12"/>
      <c r="I37" s="11"/>
      <c r="J37" s="12"/>
      <c r="K37" s="13">
        <f t="shared" si="0"/>
        <v>0</v>
      </c>
      <c r="L37" s="4" t="str">
        <f t="shared" si="1"/>
        <v>низкий</v>
      </c>
    </row>
    <row r="38" spans="1:12" ht="12.75">
      <c r="A38" s="5">
        <v>26</v>
      </c>
      <c r="B38" s="19" t="e">
        <f>#REF!</f>
        <v>#REF!</v>
      </c>
      <c r="C38" s="11"/>
      <c r="D38" s="12"/>
      <c r="E38" s="11"/>
      <c r="F38" s="12"/>
      <c r="G38" s="11"/>
      <c r="H38" s="12"/>
      <c r="I38" s="11"/>
      <c r="J38" s="12"/>
      <c r="K38" s="13">
        <f t="shared" si="0"/>
        <v>0</v>
      </c>
      <c r="L38" s="4" t="str">
        <f t="shared" si="1"/>
        <v>низкий</v>
      </c>
    </row>
    <row r="39" spans="1:12" ht="12.75">
      <c r="A39" s="5">
        <v>27</v>
      </c>
      <c r="B39" s="19" t="e">
        <f>#REF!</f>
        <v>#REF!</v>
      </c>
      <c r="C39" s="11"/>
      <c r="D39" s="12"/>
      <c r="E39" s="11"/>
      <c r="F39" s="12"/>
      <c r="G39" s="11"/>
      <c r="H39" s="12"/>
      <c r="I39" s="11"/>
      <c r="J39" s="12"/>
      <c r="K39" s="13">
        <f t="shared" si="0"/>
        <v>0</v>
      </c>
      <c r="L39" s="4" t="str">
        <f t="shared" si="1"/>
        <v>низкий</v>
      </c>
    </row>
    <row r="40" spans="1:12" ht="12.75">
      <c r="A40" s="5">
        <v>28</v>
      </c>
      <c r="B40" s="19" t="e">
        <f>#REF!</f>
        <v>#REF!</v>
      </c>
      <c r="C40" s="11"/>
      <c r="D40" s="12"/>
      <c r="E40" s="11"/>
      <c r="F40" s="12"/>
      <c r="G40" s="11"/>
      <c r="H40" s="12"/>
      <c r="I40" s="11"/>
      <c r="J40" s="12"/>
      <c r="K40" s="13">
        <f t="shared" si="0"/>
        <v>0</v>
      </c>
      <c r="L40" s="4" t="str">
        <f t="shared" si="1"/>
        <v>низкий</v>
      </c>
    </row>
    <row r="41" spans="1:12" ht="12.75">
      <c r="A41" s="5">
        <v>29</v>
      </c>
      <c r="B41" s="19" t="e">
        <f>#REF!</f>
        <v>#REF!</v>
      </c>
      <c r="C41" s="11"/>
      <c r="D41" s="12"/>
      <c r="E41" s="11"/>
      <c r="F41" s="12"/>
      <c r="G41" s="11"/>
      <c r="H41" s="12"/>
      <c r="I41" s="11"/>
      <c r="J41" s="12"/>
      <c r="K41" s="13">
        <f t="shared" si="0"/>
        <v>0</v>
      </c>
      <c r="L41" s="4" t="str">
        <f t="shared" si="1"/>
        <v>низкий</v>
      </c>
    </row>
    <row r="42" spans="1:12" ht="12.75">
      <c r="A42" s="5">
        <v>30</v>
      </c>
      <c r="B42" s="19" t="e">
        <f>#REF!</f>
        <v>#REF!</v>
      </c>
      <c r="C42" s="11"/>
      <c r="D42" s="12"/>
      <c r="E42" s="11"/>
      <c r="F42" s="12"/>
      <c r="G42" s="11"/>
      <c r="H42" s="12"/>
      <c r="I42" s="11"/>
      <c r="J42" s="12"/>
      <c r="K42" s="13">
        <f t="shared" si="0"/>
        <v>0</v>
      </c>
      <c r="L42" s="4" t="str">
        <f t="shared" si="1"/>
        <v>низкий</v>
      </c>
    </row>
    <row r="43" spans="1:12" ht="12.75">
      <c r="A43" s="30" t="s">
        <v>14</v>
      </c>
      <c r="B43" s="30"/>
      <c r="C43" s="14">
        <f>SUM(C13:C42)</f>
        <v>26</v>
      </c>
      <c r="D43" s="14">
        <f aca="true" t="shared" si="2" ref="D43:J43">SUM(D13:D42)</f>
        <v>23</v>
      </c>
      <c r="E43" s="14">
        <f t="shared" si="2"/>
        <v>19</v>
      </c>
      <c r="F43" s="14">
        <f t="shared" si="2"/>
        <v>21</v>
      </c>
      <c r="G43" s="14">
        <f t="shared" si="2"/>
        <v>21</v>
      </c>
      <c r="H43" s="14">
        <f t="shared" si="2"/>
        <v>35</v>
      </c>
      <c r="I43" s="14">
        <f t="shared" si="2"/>
        <v>18</v>
      </c>
      <c r="J43" s="14">
        <f t="shared" si="2"/>
        <v>16</v>
      </c>
      <c r="K43" s="26"/>
      <c r="L43" s="26"/>
    </row>
    <row r="44" spans="1:12" ht="12.75" customHeight="1">
      <c r="A44" s="31" t="s">
        <v>15</v>
      </c>
      <c r="B44" s="31"/>
      <c r="C44" s="4" t="str">
        <f aca="true" t="shared" si="3" ref="C44:J44">IF(C43&lt;$C$51,"низкий",IF(C43&gt;$E$49,"высокий","средний"))</f>
        <v>средний</v>
      </c>
      <c r="D44" s="4" t="str">
        <f t="shared" si="3"/>
        <v>средний</v>
      </c>
      <c r="E44" s="4" t="str">
        <f t="shared" si="3"/>
        <v>низкий</v>
      </c>
      <c r="F44" s="4" t="str">
        <f t="shared" si="3"/>
        <v>низкий</v>
      </c>
      <c r="G44" s="4" t="str">
        <f t="shared" si="3"/>
        <v>низкий</v>
      </c>
      <c r="H44" s="4" t="str">
        <f t="shared" si="3"/>
        <v>средний</v>
      </c>
      <c r="I44" s="4" t="str">
        <f t="shared" si="3"/>
        <v>низкий</v>
      </c>
      <c r="J44" s="4" t="str">
        <f t="shared" si="3"/>
        <v>низкий</v>
      </c>
      <c r="K44" s="26"/>
      <c r="L44" s="26"/>
    </row>
    <row r="45" spans="1:6" ht="15">
      <c r="A45" s="1"/>
      <c r="B45" s="15" t="s">
        <v>16</v>
      </c>
      <c r="C45" s="1"/>
      <c r="D45" s="1"/>
      <c r="E45" s="1"/>
      <c r="F45" s="1"/>
    </row>
    <row r="46" spans="1:6" ht="15">
      <c r="A46" s="1"/>
      <c r="B46" s="15" t="s">
        <v>23</v>
      </c>
      <c r="C46" s="1"/>
      <c r="D46" s="1"/>
      <c r="E46" s="1"/>
      <c r="F46" s="1"/>
    </row>
    <row r="47" spans="1:6" ht="15">
      <c r="A47" s="1"/>
      <c r="B47" s="15" t="s">
        <v>17</v>
      </c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6" t="s">
        <v>18</v>
      </c>
      <c r="C49" s="16">
        <f>2*B8</f>
        <v>46</v>
      </c>
      <c r="D49" s="16" t="s">
        <v>19</v>
      </c>
      <c r="E49" s="16">
        <v>35</v>
      </c>
      <c r="F49" s="1"/>
    </row>
    <row r="50" spans="1:6" ht="12.75">
      <c r="A50" s="1"/>
      <c r="B50" s="17" t="s">
        <v>20</v>
      </c>
      <c r="C50" s="17">
        <v>34</v>
      </c>
      <c r="D50" s="17" t="s">
        <v>19</v>
      </c>
      <c r="E50" s="17">
        <v>23</v>
      </c>
      <c r="F50" s="1"/>
    </row>
    <row r="51" spans="1:6" ht="12.75">
      <c r="A51" s="1"/>
      <c r="B51" s="18" t="s">
        <v>21</v>
      </c>
      <c r="C51" s="18">
        <v>22</v>
      </c>
      <c r="D51" s="18" t="s">
        <v>19</v>
      </c>
      <c r="E51" s="18">
        <v>0</v>
      </c>
      <c r="F51" s="1"/>
    </row>
  </sheetData>
  <sheetProtection selectLockedCells="1" selectUnlockedCells="1"/>
  <mergeCells count="11">
    <mergeCell ref="A43:B43"/>
    <mergeCell ref="K43:L44"/>
    <mergeCell ref="A44:B44"/>
    <mergeCell ref="F4:G4"/>
    <mergeCell ref="A8:A9"/>
    <mergeCell ref="C8:J8"/>
    <mergeCell ref="K8:K12"/>
    <mergeCell ref="L8:L12"/>
    <mergeCell ref="C10:J10"/>
    <mergeCell ref="C11:J11"/>
    <mergeCell ref="C12:J12"/>
  </mergeCells>
  <printOptions/>
  <pageMargins left="0.75" right="0.75" top="0.8611111111111112" bottom="1" header="0.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zoomScale="142" zoomScaleNormal="142" zoomScalePageLayoutView="0" workbookViewId="0" topLeftCell="A7">
      <selection activeCell="K9" sqref="K9"/>
    </sheetView>
  </sheetViews>
  <sheetFormatPr defaultColWidth="9.00390625" defaultRowHeight="12.75"/>
  <cols>
    <col min="1" max="1" width="6.875" style="0" customWidth="1"/>
    <col min="2" max="2" width="29.375" style="0" customWidth="1"/>
    <col min="3" max="3" width="12.875" style="0" customWidth="1"/>
    <col min="4" max="4" width="10.25390625" style="0" customWidth="1"/>
    <col min="5" max="5" width="13.25390625" style="0" customWidth="1"/>
    <col min="6" max="6" width="13.375" style="0" customWidth="1"/>
    <col min="7" max="7" width="18.75390625" style="0" customWidth="1"/>
  </cols>
  <sheetData>
    <row r="1" s="1" customFormat="1" ht="12.75"/>
    <row r="2" s="1" customFormat="1" ht="12.75">
      <c r="G2" s="1" t="s">
        <v>39</v>
      </c>
    </row>
    <row r="3" s="1" customFormat="1" ht="12.75">
      <c r="C3" s="1" t="s">
        <v>38</v>
      </c>
    </row>
    <row r="4" spans="3:7" s="1" customFormat="1" ht="13.5">
      <c r="C4" s="2" t="s">
        <v>0</v>
      </c>
      <c r="E4" s="22">
        <v>44531</v>
      </c>
      <c r="F4" s="24"/>
      <c r="G4" s="24"/>
    </row>
    <row r="5" s="1" customFormat="1" ht="12.75">
      <c r="C5" s="1" t="s">
        <v>1</v>
      </c>
    </row>
    <row r="6" s="1" customFormat="1" ht="12.75"/>
    <row r="7" ht="12.75">
      <c r="B7" s="1" t="s">
        <v>2</v>
      </c>
    </row>
    <row r="8" spans="1:9" ht="12.75" customHeight="1">
      <c r="A8" s="25" t="s">
        <v>3</v>
      </c>
      <c r="B8" s="4">
        <v>23</v>
      </c>
      <c r="C8" s="26" t="s">
        <v>4</v>
      </c>
      <c r="D8" s="26"/>
      <c r="E8" s="26"/>
      <c r="F8" s="26"/>
      <c r="G8" s="26"/>
      <c r="H8" s="27" t="s">
        <v>5</v>
      </c>
      <c r="I8" s="28" t="s">
        <v>6</v>
      </c>
    </row>
    <row r="9" spans="1:9" ht="194.25" customHeight="1">
      <c r="A9" s="25"/>
      <c r="B9" s="6" t="s">
        <v>7</v>
      </c>
      <c r="C9" s="7" t="s">
        <v>41</v>
      </c>
      <c r="D9" s="8" t="s">
        <v>42</v>
      </c>
      <c r="E9" s="7" t="s">
        <v>43</v>
      </c>
      <c r="F9" s="8" t="s">
        <v>44</v>
      </c>
      <c r="G9" s="7" t="s">
        <v>45</v>
      </c>
      <c r="H9" s="27"/>
      <c r="I9" s="28"/>
    </row>
    <row r="10" spans="1:9" s="1" customFormat="1" ht="12.75" customHeight="1">
      <c r="A10" s="9"/>
      <c r="B10" s="10" t="s">
        <v>8</v>
      </c>
      <c r="C10" s="29" t="s">
        <v>9</v>
      </c>
      <c r="D10" s="29"/>
      <c r="E10" s="29"/>
      <c r="F10" s="29"/>
      <c r="G10" s="29"/>
      <c r="H10" s="27"/>
      <c r="I10" s="28"/>
    </row>
    <row r="11" spans="1:9" s="1" customFormat="1" ht="12.75" customHeight="1">
      <c r="A11" s="9"/>
      <c r="B11" s="10" t="s">
        <v>10</v>
      </c>
      <c r="C11" s="29" t="s">
        <v>11</v>
      </c>
      <c r="D11" s="29"/>
      <c r="E11" s="29"/>
      <c r="F11" s="29"/>
      <c r="G11" s="29"/>
      <c r="H11" s="27"/>
      <c r="I11" s="28"/>
    </row>
    <row r="12" spans="1:9" s="1" customFormat="1" ht="12.75" customHeight="1">
      <c r="A12" s="9"/>
      <c r="B12" s="10" t="s">
        <v>12</v>
      </c>
      <c r="C12" s="29" t="s">
        <v>13</v>
      </c>
      <c r="D12" s="29"/>
      <c r="E12" s="29"/>
      <c r="F12" s="29"/>
      <c r="G12" s="29"/>
      <c r="H12" s="27"/>
      <c r="I12" s="28"/>
    </row>
    <row r="13" spans="1:9" ht="12.75">
      <c r="A13" s="5">
        <v>1</v>
      </c>
      <c r="B13" s="3" t="s">
        <v>53</v>
      </c>
      <c r="C13" s="11">
        <v>2</v>
      </c>
      <c r="D13" s="12">
        <v>1</v>
      </c>
      <c r="E13" s="11">
        <v>2</v>
      </c>
      <c r="F13" s="12">
        <v>1</v>
      </c>
      <c r="G13" s="11">
        <v>1</v>
      </c>
      <c r="H13" s="13">
        <f aca="true" t="shared" si="0" ref="H13:H42">SUM(C13:G13)</f>
        <v>7</v>
      </c>
      <c r="I13" s="4" t="str">
        <f>IF(H13&lt;5,"низкий",IF(H13&gt;8,"высокий","средний"))</f>
        <v>средний</v>
      </c>
    </row>
    <row r="14" spans="1:9" ht="12.75">
      <c r="A14" s="5">
        <v>2</v>
      </c>
      <c r="B14" s="3" t="s">
        <v>54</v>
      </c>
      <c r="C14" s="11">
        <v>2</v>
      </c>
      <c r="D14" s="12">
        <v>1</v>
      </c>
      <c r="E14" s="11">
        <v>2</v>
      </c>
      <c r="F14" s="12">
        <v>1</v>
      </c>
      <c r="G14" s="11">
        <v>0</v>
      </c>
      <c r="H14" s="13">
        <f t="shared" si="0"/>
        <v>6</v>
      </c>
      <c r="I14" s="4" t="str">
        <f aca="true" t="shared" si="1" ref="I14:I42">IF(H14&lt;5,"низкий",IF(H14&gt;8,"высокий","средний"))</f>
        <v>средний</v>
      </c>
    </row>
    <row r="15" spans="1:9" ht="12.75">
      <c r="A15" s="5">
        <v>3</v>
      </c>
      <c r="B15" s="3" t="str">
        <f>'1 группа'!B15</f>
        <v>Ученик 3</v>
      </c>
      <c r="C15" s="11">
        <v>2</v>
      </c>
      <c r="D15" s="12">
        <v>1</v>
      </c>
      <c r="E15" s="11">
        <v>1</v>
      </c>
      <c r="F15" s="12">
        <v>1</v>
      </c>
      <c r="G15" s="11">
        <v>0</v>
      </c>
      <c r="H15" s="13">
        <f t="shared" si="0"/>
        <v>5</v>
      </c>
      <c r="I15" s="4" t="str">
        <f t="shared" si="1"/>
        <v>средний</v>
      </c>
    </row>
    <row r="16" spans="1:9" ht="12.75">
      <c r="A16" s="5">
        <v>4</v>
      </c>
      <c r="B16" s="3" t="str">
        <f>'1 группа'!B16</f>
        <v>Ученик 4</v>
      </c>
      <c r="C16" s="11">
        <v>2</v>
      </c>
      <c r="D16" s="12">
        <v>2</v>
      </c>
      <c r="E16" s="11">
        <v>2</v>
      </c>
      <c r="F16" s="12">
        <v>1</v>
      </c>
      <c r="G16" s="11">
        <v>1</v>
      </c>
      <c r="H16" s="13">
        <f t="shared" si="0"/>
        <v>8</v>
      </c>
      <c r="I16" s="4" t="str">
        <f t="shared" si="1"/>
        <v>средний</v>
      </c>
    </row>
    <row r="17" spans="1:9" ht="12.75">
      <c r="A17" s="5">
        <v>5</v>
      </c>
      <c r="B17" s="3" t="str">
        <f>'1 группа'!B17</f>
        <v>Ученик 5</v>
      </c>
      <c r="C17" s="11">
        <v>2</v>
      </c>
      <c r="D17" s="12">
        <v>1</v>
      </c>
      <c r="E17" s="11">
        <v>2</v>
      </c>
      <c r="F17" s="12">
        <v>1</v>
      </c>
      <c r="G17" s="11">
        <v>1</v>
      </c>
      <c r="H17" s="13">
        <f t="shared" si="0"/>
        <v>7</v>
      </c>
      <c r="I17" s="4" t="str">
        <f t="shared" si="1"/>
        <v>средний</v>
      </c>
    </row>
    <row r="18" spans="1:9" ht="12.75">
      <c r="A18" s="5">
        <v>6</v>
      </c>
      <c r="B18" s="3" t="str">
        <f>'1 группа'!B18</f>
        <v>Ученик 6</v>
      </c>
      <c r="C18" s="11">
        <v>2</v>
      </c>
      <c r="D18" s="12">
        <v>1</v>
      </c>
      <c r="E18" s="11">
        <v>2</v>
      </c>
      <c r="F18" s="12">
        <v>1</v>
      </c>
      <c r="G18" s="11">
        <v>1</v>
      </c>
      <c r="H18" s="13">
        <f t="shared" si="0"/>
        <v>7</v>
      </c>
      <c r="I18" s="4" t="str">
        <f t="shared" si="1"/>
        <v>средний</v>
      </c>
    </row>
    <row r="19" spans="1:9" ht="12.75">
      <c r="A19" s="5">
        <v>7</v>
      </c>
      <c r="B19" s="3" t="str">
        <f>'1 группа'!B19</f>
        <v>Ученик 7</v>
      </c>
      <c r="C19" s="11">
        <v>2</v>
      </c>
      <c r="D19" s="12">
        <v>1</v>
      </c>
      <c r="E19" s="11">
        <v>1</v>
      </c>
      <c r="F19" s="12">
        <v>1</v>
      </c>
      <c r="G19" s="11">
        <v>0</v>
      </c>
      <c r="H19" s="13">
        <f t="shared" si="0"/>
        <v>5</v>
      </c>
      <c r="I19" s="4" t="str">
        <f t="shared" si="1"/>
        <v>средний</v>
      </c>
    </row>
    <row r="20" spans="1:9" ht="12.75">
      <c r="A20" s="5">
        <v>8</v>
      </c>
      <c r="B20" s="3" t="str">
        <f>'1 группа'!B20</f>
        <v>Ученик 8</v>
      </c>
      <c r="C20" s="11">
        <v>2</v>
      </c>
      <c r="D20" s="12">
        <v>1</v>
      </c>
      <c r="E20" s="11">
        <v>1</v>
      </c>
      <c r="F20" s="12">
        <v>0</v>
      </c>
      <c r="G20" s="11">
        <v>0</v>
      </c>
      <c r="H20" s="13">
        <f t="shared" si="0"/>
        <v>4</v>
      </c>
      <c r="I20" s="4" t="str">
        <f t="shared" si="1"/>
        <v>низкий</v>
      </c>
    </row>
    <row r="21" spans="1:9" ht="12.75">
      <c r="A21" s="5">
        <v>9</v>
      </c>
      <c r="B21" s="3" t="str">
        <f>'1 группа'!B21</f>
        <v>Ученик 9</v>
      </c>
      <c r="C21" s="11">
        <v>2</v>
      </c>
      <c r="D21" s="12">
        <v>0</v>
      </c>
      <c r="E21" s="11">
        <v>0</v>
      </c>
      <c r="F21" s="12">
        <v>0</v>
      </c>
      <c r="G21" s="11">
        <v>0</v>
      </c>
      <c r="H21" s="13">
        <f t="shared" si="0"/>
        <v>2</v>
      </c>
      <c r="I21" s="4" t="str">
        <f t="shared" si="1"/>
        <v>низкий</v>
      </c>
    </row>
    <row r="22" spans="1:9" ht="12.75">
      <c r="A22" s="5">
        <v>10</v>
      </c>
      <c r="B22" s="3" t="str">
        <f>'1 группа'!B22</f>
        <v>Ученик 10</v>
      </c>
      <c r="C22" s="11">
        <v>2</v>
      </c>
      <c r="D22" s="12">
        <v>1</v>
      </c>
      <c r="E22" s="11">
        <v>1</v>
      </c>
      <c r="F22" s="12">
        <v>1</v>
      </c>
      <c r="G22" s="11">
        <v>1</v>
      </c>
      <c r="H22" s="13">
        <f t="shared" si="0"/>
        <v>6</v>
      </c>
      <c r="I22" s="4" t="str">
        <f t="shared" si="1"/>
        <v>средний</v>
      </c>
    </row>
    <row r="23" spans="1:9" ht="12.75">
      <c r="A23" s="5">
        <v>11</v>
      </c>
      <c r="B23" s="3" t="str">
        <f>'1 группа'!B23</f>
        <v>Ученик 11</v>
      </c>
      <c r="C23" s="11">
        <v>2</v>
      </c>
      <c r="D23" s="12">
        <v>1</v>
      </c>
      <c r="E23" s="11">
        <v>2</v>
      </c>
      <c r="F23" s="12">
        <v>1</v>
      </c>
      <c r="G23" s="11">
        <v>1</v>
      </c>
      <c r="H23" s="13">
        <f t="shared" si="0"/>
        <v>7</v>
      </c>
      <c r="I23" s="4" t="str">
        <f t="shared" si="1"/>
        <v>средний</v>
      </c>
    </row>
    <row r="24" spans="1:9" ht="12.75">
      <c r="A24" s="5">
        <v>12</v>
      </c>
      <c r="B24" s="3" t="str">
        <f>'1 группа'!B24</f>
        <v>Ученик 12</v>
      </c>
      <c r="C24" s="11">
        <v>2</v>
      </c>
      <c r="D24" s="12">
        <v>0</v>
      </c>
      <c r="E24" s="11">
        <v>1</v>
      </c>
      <c r="F24" s="12">
        <v>0</v>
      </c>
      <c r="G24" s="11">
        <v>1</v>
      </c>
      <c r="H24" s="13">
        <f t="shared" si="0"/>
        <v>4</v>
      </c>
      <c r="I24" s="4" t="str">
        <f t="shared" si="1"/>
        <v>низкий</v>
      </c>
    </row>
    <row r="25" spans="1:9" ht="12.75">
      <c r="A25" s="5">
        <v>13</v>
      </c>
      <c r="B25" s="3" t="str">
        <f>'1 группа'!B25</f>
        <v>Ученик 13</v>
      </c>
      <c r="C25" s="11">
        <v>2</v>
      </c>
      <c r="D25" s="12">
        <v>1</v>
      </c>
      <c r="E25" s="11">
        <v>2</v>
      </c>
      <c r="F25" s="12">
        <v>1</v>
      </c>
      <c r="G25" s="11">
        <v>1</v>
      </c>
      <c r="H25" s="13">
        <f t="shared" si="0"/>
        <v>7</v>
      </c>
      <c r="I25" s="4" t="str">
        <f t="shared" si="1"/>
        <v>средний</v>
      </c>
    </row>
    <row r="26" spans="1:9" ht="12.75">
      <c r="A26" s="5">
        <v>14</v>
      </c>
      <c r="B26" s="3" t="str">
        <f>'1 группа'!B26</f>
        <v>Ученик 14</v>
      </c>
      <c r="C26" s="11">
        <v>1</v>
      </c>
      <c r="D26" s="12">
        <v>1</v>
      </c>
      <c r="E26" s="11">
        <v>1</v>
      </c>
      <c r="F26" s="12">
        <v>1</v>
      </c>
      <c r="G26" s="11">
        <v>1</v>
      </c>
      <c r="H26" s="13">
        <f t="shared" si="0"/>
        <v>5</v>
      </c>
      <c r="I26" s="4" t="str">
        <f t="shared" si="1"/>
        <v>средний</v>
      </c>
    </row>
    <row r="27" spans="1:9" ht="12.75">
      <c r="A27" s="5">
        <v>15</v>
      </c>
      <c r="B27" s="3" t="str">
        <f>'1 группа'!B27</f>
        <v>Ученик 15</v>
      </c>
      <c r="C27" s="11">
        <v>2</v>
      </c>
      <c r="D27" s="12">
        <v>2</v>
      </c>
      <c r="E27" s="11">
        <v>2</v>
      </c>
      <c r="F27" s="12">
        <v>1</v>
      </c>
      <c r="G27" s="11">
        <v>1</v>
      </c>
      <c r="H27" s="13">
        <f t="shared" si="0"/>
        <v>8</v>
      </c>
      <c r="I27" s="4" t="str">
        <f t="shared" si="1"/>
        <v>средний</v>
      </c>
    </row>
    <row r="28" spans="1:9" ht="12.75">
      <c r="A28" s="5">
        <v>16</v>
      </c>
      <c r="B28" s="3" t="str">
        <f>'1 группа'!B28</f>
        <v>Ученик 16</v>
      </c>
      <c r="C28" s="11">
        <v>2</v>
      </c>
      <c r="D28" s="12">
        <v>2</v>
      </c>
      <c r="E28" s="11">
        <v>1</v>
      </c>
      <c r="F28" s="12">
        <v>1</v>
      </c>
      <c r="G28" s="11">
        <v>1</v>
      </c>
      <c r="H28" s="13">
        <f t="shared" si="0"/>
        <v>7</v>
      </c>
      <c r="I28" s="4" t="str">
        <f t="shared" si="1"/>
        <v>средний</v>
      </c>
    </row>
    <row r="29" spans="1:9" ht="12.75">
      <c r="A29" s="5">
        <v>17</v>
      </c>
      <c r="B29" s="3" t="str">
        <f>'1 группа'!B29</f>
        <v>Ученик 17</v>
      </c>
      <c r="C29" s="11">
        <v>1</v>
      </c>
      <c r="D29" s="12">
        <v>1</v>
      </c>
      <c r="E29" s="11">
        <v>0</v>
      </c>
      <c r="F29" s="12">
        <v>0</v>
      </c>
      <c r="G29" s="11">
        <v>0</v>
      </c>
      <c r="H29" s="13">
        <f t="shared" si="0"/>
        <v>2</v>
      </c>
      <c r="I29" s="4" t="str">
        <f t="shared" si="1"/>
        <v>низкий</v>
      </c>
    </row>
    <row r="30" spans="1:9" ht="12.75">
      <c r="A30" s="5">
        <v>18</v>
      </c>
      <c r="B30" s="3" t="str">
        <f>'1 группа'!B30</f>
        <v>Ученик 18</v>
      </c>
      <c r="C30" s="11">
        <v>1</v>
      </c>
      <c r="D30" s="12">
        <v>1</v>
      </c>
      <c r="E30" s="11">
        <v>1</v>
      </c>
      <c r="F30" s="12">
        <v>1</v>
      </c>
      <c r="G30" s="11">
        <v>1</v>
      </c>
      <c r="H30" s="13">
        <f t="shared" si="0"/>
        <v>5</v>
      </c>
      <c r="I30" s="4" t="str">
        <f t="shared" si="1"/>
        <v>средний</v>
      </c>
    </row>
    <row r="31" spans="1:9" ht="12.75">
      <c r="A31" s="5">
        <v>19</v>
      </c>
      <c r="B31" s="3" t="str">
        <f>'1 группа'!B31</f>
        <v>Ученик 19</v>
      </c>
      <c r="C31" s="11">
        <v>1</v>
      </c>
      <c r="D31" s="12">
        <v>0</v>
      </c>
      <c r="E31" s="11">
        <v>0</v>
      </c>
      <c r="F31" s="12">
        <v>1</v>
      </c>
      <c r="G31" s="11">
        <v>1</v>
      </c>
      <c r="H31" s="13">
        <f t="shared" si="0"/>
        <v>3</v>
      </c>
      <c r="I31" s="4" t="str">
        <f t="shared" si="1"/>
        <v>низкий</v>
      </c>
    </row>
    <row r="32" spans="1:9" ht="12.75">
      <c r="A32" s="5">
        <v>20</v>
      </c>
      <c r="B32" s="3" t="str">
        <f>'1 группа'!B32</f>
        <v>Ученик 20</v>
      </c>
      <c r="C32" s="11">
        <v>2</v>
      </c>
      <c r="D32" s="12">
        <v>2</v>
      </c>
      <c r="E32" s="11">
        <v>1</v>
      </c>
      <c r="F32" s="12">
        <v>1</v>
      </c>
      <c r="G32" s="11">
        <v>1</v>
      </c>
      <c r="H32" s="13">
        <f t="shared" si="0"/>
        <v>7</v>
      </c>
      <c r="I32" s="4" t="str">
        <f t="shared" si="1"/>
        <v>средний</v>
      </c>
    </row>
    <row r="33" spans="1:9" ht="12.75">
      <c r="A33" s="5">
        <v>21</v>
      </c>
      <c r="B33" s="3" t="str">
        <f>'1 группа'!B33</f>
        <v>Ученик 21</v>
      </c>
      <c r="C33" s="11">
        <v>2</v>
      </c>
      <c r="D33" s="12">
        <v>2</v>
      </c>
      <c r="E33" s="11">
        <v>2</v>
      </c>
      <c r="F33" s="12">
        <v>1</v>
      </c>
      <c r="G33" s="11">
        <v>1</v>
      </c>
      <c r="H33" s="13">
        <f t="shared" si="0"/>
        <v>8</v>
      </c>
      <c r="I33" s="4" t="str">
        <f t="shared" si="1"/>
        <v>средний</v>
      </c>
    </row>
    <row r="34" spans="1:9" ht="12.75">
      <c r="A34" s="5">
        <v>22</v>
      </c>
      <c r="B34" s="3" t="str">
        <f>'1 группа'!B34</f>
        <v>Ученик 22</v>
      </c>
      <c r="C34" s="11">
        <v>1</v>
      </c>
      <c r="D34" s="12">
        <v>1</v>
      </c>
      <c r="E34" s="11">
        <v>0</v>
      </c>
      <c r="F34" s="12">
        <v>0</v>
      </c>
      <c r="G34" s="11">
        <v>0</v>
      </c>
      <c r="H34" s="13">
        <f t="shared" si="0"/>
        <v>2</v>
      </c>
      <c r="I34" s="4" t="str">
        <f t="shared" si="1"/>
        <v>низкий</v>
      </c>
    </row>
    <row r="35" spans="1:9" ht="12.75">
      <c r="A35" s="5">
        <v>23</v>
      </c>
      <c r="B35" s="3" t="str">
        <f>'1 группа'!B35</f>
        <v>Ученик 23</v>
      </c>
      <c r="C35" s="11">
        <v>2</v>
      </c>
      <c r="D35" s="12">
        <v>1</v>
      </c>
      <c r="E35" s="11">
        <v>2</v>
      </c>
      <c r="F35" s="12">
        <v>1</v>
      </c>
      <c r="G35" s="11">
        <v>1</v>
      </c>
      <c r="H35" s="13">
        <f t="shared" si="0"/>
        <v>7</v>
      </c>
      <c r="I35" s="4" t="str">
        <f t="shared" si="1"/>
        <v>средний</v>
      </c>
    </row>
    <row r="36" spans="1:9" ht="12.75">
      <c r="A36" s="5">
        <v>24</v>
      </c>
      <c r="B36" s="19" t="e">
        <f>#REF!</f>
        <v>#REF!</v>
      </c>
      <c r="C36" s="11"/>
      <c r="D36" s="12"/>
      <c r="E36" s="11"/>
      <c r="F36" s="12"/>
      <c r="G36" s="11"/>
      <c r="H36" s="13">
        <f t="shared" si="0"/>
        <v>0</v>
      </c>
      <c r="I36" s="4" t="str">
        <f t="shared" si="1"/>
        <v>низкий</v>
      </c>
    </row>
    <row r="37" spans="1:9" ht="12.75">
      <c r="A37" s="5">
        <v>25</v>
      </c>
      <c r="B37" s="19" t="e">
        <f>#REF!</f>
        <v>#REF!</v>
      </c>
      <c r="C37" s="11"/>
      <c r="D37" s="12"/>
      <c r="E37" s="11"/>
      <c r="F37" s="12"/>
      <c r="G37" s="11"/>
      <c r="H37" s="13">
        <f t="shared" si="0"/>
        <v>0</v>
      </c>
      <c r="I37" s="4" t="str">
        <f t="shared" si="1"/>
        <v>низкий</v>
      </c>
    </row>
    <row r="38" spans="1:9" ht="12.75">
      <c r="A38" s="5">
        <v>26</v>
      </c>
      <c r="B38" s="19" t="e">
        <f>#REF!</f>
        <v>#REF!</v>
      </c>
      <c r="C38" s="11"/>
      <c r="D38" s="12"/>
      <c r="E38" s="11"/>
      <c r="F38" s="12"/>
      <c r="G38" s="11"/>
      <c r="H38" s="13">
        <f t="shared" si="0"/>
        <v>0</v>
      </c>
      <c r="I38" s="4" t="str">
        <f t="shared" si="1"/>
        <v>низкий</v>
      </c>
    </row>
    <row r="39" spans="1:9" ht="12.75">
      <c r="A39" s="5">
        <v>27</v>
      </c>
      <c r="B39" s="19" t="e">
        <f>#REF!</f>
        <v>#REF!</v>
      </c>
      <c r="C39" s="11"/>
      <c r="D39" s="12"/>
      <c r="E39" s="11"/>
      <c r="F39" s="12"/>
      <c r="G39" s="11"/>
      <c r="H39" s="13">
        <f t="shared" si="0"/>
        <v>0</v>
      </c>
      <c r="I39" s="4" t="str">
        <f t="shared" si="1"/>
        <v>низкий</v>
      </c>
    </row>
    <row r="40" spans="1:9" ht="12.75">
      <c r="A40" s="5">
        <v>28</v>
      </c>
      <c r="B40" s="19" t="e">
        <f>#REF!</f>
        <v>#REF!</v>
      </c>
      <c r="C40" s="11"/>
      <c r="D40" s="12"/>
      <c r="E40" s="11"/>
      <c r="F40" s="12"/>
      <c r="G40" s="11"/>
      <c r="H40" s="13">
        <f t="shared" si="0"/>
        <v>0</v>
      </c>
      <c r="I40" s="4" t="str">
        <f t="shared" si="1"/>
        <v>низкий</v>
      </c>
    </row>
    <row r="41" spans="1:9" ht="12.75">
      <c r="A41" s="5">
        <v>29</v>
      </c>
      <c r="B41" s="19" t="e">
        <f>#REF!</f>
        <v>#REF!</v>
      </c>
      <c r="C41" s="11"/>
      <c r="D41" s="12"/>
      <c r="E41" s="11"/>
      <c r="F41" s="12"/>
      <c r="G41" s="11"/>
      <c r="H41" s="13">
        <f t="shared" si="0"/>
        <v>0</v>
      </c>
      <c r="I41" s="4" t="str">
        <f t="shared" si="1"/>
        <v>низкий</v>
      </c>
    </row>
    <row r="42" spans="1:9" ht="12.75">
      <c r="A42" s="5">
        <v>30</v>
      </c>
      <c r="B42" s="19" t="e">
        <f>#REF!</f>
        <v>#REF!</v>
      </c>
      <c r="C42" s="11"/>
      <c r="D42" s="12"/>
      <c r="E42" s="11"/>
      <c r="F42" s="12"/>
      <c r="G42" s="11"/>
      <c r="H42" s="13">
        <f t="shared" si="0"/>
        <v>0</v>
      </c>
      <c r="I42" s="4" t="str">
        <f t="shared" si="1"/>
        <v>низкий</v>
      </c>
    </row>
    <row r="43" spans="1:9" ht="12.75">
      <c r="A43" s="30" t="s">
        <v>14</v>
      </c>
      <c r="B43" s="30"/>
      <c r="C43" s="14">
        <f>SUM(C13:C42)</f>
        <v>41</v>
      </c>
      <c r="D43" s="14">
        <f>SUM(D13:D42)</f>
        <v>25</v>
      </c>
      <c r="E43" s="14">
        <f>SUM(E13:E42)</f>
        <v>29</v>
      </c>
      <c r="F43" s="14">
        <f>SUM(F13:F42)</f>
        <v>18</v>
      </c>
      <c r="G43" s="14">
        <f>SUM(G13:G42)</f>
        <v>16</v>
      </c>
      <c r="H43" s="26"/>
      <c r="I43" s="26"/>
    </row>
    <row r="44" spans="1:9" ht="12.75" customHeight="1">
      <c r="A44" s="31" t="s">
        <v>15</v>
      </c>
      <c r="B44" s="31"/>
      <c r="C44" s="4" t="str">
        <f>IF(C43&lt;$C$51,"низкий",IF(C43&gt;$E$49,"высокий","средний"))</f>
        <v>высокий</v>
      </c>
      <c r="D44" s="4" t="str">
        <f>IF(D43&lt;$C$51,"низкий",IF(D43&gt;$E$49,"высокий","средний"))</f>
        <v>средний</v>
      </c>
      <c r="E44" s="4" t="str">
        <f>IF(E43&lt;$C$51,"низкий",IF(E43&gt;$E$49,"высокий","средний"))</f>
        <v>средний</v>
      </c>
      <c r="F44" s="4" t="str">
        <f>IF(F43&lt;$C$51,"низкий",IF(F43&gt;$E$49,"высокий","средний"))</f>
        <v>низкий</v>
      </c>
      <c r="G44" s="4" t="str">
        <f>IF(G43&lt;$C$51,"низкий",IF(G43&gt;$E$49,"высокий","средний"))</f>
        <v>низкий</v>
      </c>
      <c r="H44" s="26"/>
      <c r="I44" s="26"/>
    </row>
    <row r="45" spans="1:6" ht="15">
      <c r="A45" s="1"/>
      <c r="B45" s="15" t="s">
        <v>16</v>
      </c>
      <c r="C45" s="1"/>
      <c r="D45" s="1"/>
      <c r="E45" s="1"/>
      <c r="F45" s="1"/>
    </row>
    <row r="46" spans="1:6" ht="15">
      <c r="A46" s="1"/>
      <c r="B46" s="15" t="s">
        <v>52</v>
      </c>
      <c r="C46" s="1"/>
      <c r="D46" s="1"/>
      <c r="E46" s="1"/>
      <c r="F46" s="1"/>
    </row>
    <row r="47" spans="1:6" ht="15">
      <c r="A47" s="1"/>
      <c r="B47" s="15" t="s">
        <v>17</v>
      </c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6" t="s">
        <v>18</v>
      </c>
      <c r="C49" s="16">
        <f>2*B8</f>
        <v>46</v>
      </c>
      <c r="D49" s="16" t="s">
        <v>19</v>
      </c>
      <c r="E49" s="16">
        <v>35</v>
      </c>
      <c r="F49" s="1"/>
    </row>
    <row r="50" spans="1:6" ht="12.75">
      <c r="A50" s="1"/>
      <c r="B50" s="17" t="s">
        <v>20</v>
      </c>
      <c r="C50" s="17">
        <v>34</v>
      </c>
      <c r="D50" s="17" t="s">
        <v>19</v>
      </c>
      <c r="E50" s="17">
        <v>23</v>
      </c>
      <c r="F50" s="1"/>
    </row>
    <row r="51" spans="1:6" ht="12.75">
      <c r="A51" s="1"/>
      <c r="B51" s="18" t="s">
        <v>21</v>
      </c>
      <c r="C51" s="18">
        <v>22</v>
      </c>
      <c r="D51" s="18" t="s">
        <v>19</v>
      </c>
      <c r="E51" s="18">
        <v>0</v>
      </c>
      <c r="F51" s="1"/>
    </row>
  </sheetData>
  <sheetProtection selectLockedCells="1" selectUnlockedCells="1"/>
  <mergeCells count="11">
    <mergeCell ref="A43:B43"/>
    <mergeCell ref="H43:I44"/>
    <mergeCell ref="A44:B44"/>
    <mergeCell ref="F4:G4"/>
    <mergeCell ref="A8:A9"/>
    <mergeCell ref="C8:G8"/>
    <mergeCell ref="H8:H12"/>
    <mergeCell ref="I8:I12"/>
    <mergeCell ref="C10:G10"/>
    <mergeCell ref="C11:G11"/>
    <mergeCell ref="C12:G12"/>
  </mergeCells>
  <printOptions/>
  <pageMargins left="0.75" right="0.75" top="0.8611111111111112" bottom="1" header="0.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51"/>
  <sheetViews>
    <sheetView zoomScale="154" zoomScaleNormal="154" zoomScalePageLayoutView="0" workbookViewId="0" topLeftCell="A1">
      <selection activeCell="F4" sqref="F4:G4"/>
    </sheetView>
  </sheetViews>
  <sheetFormatPr defaultColWidth="9.00390625" defaultRowHeight="12.75"/>
  <cols>
    <col min="1" max="1" width="6.875" style="0" customWidth="1"/>
    <col min="2" max="2" width="29.375" style="0" customWidth="1"/>
    <col min="3" max="3" width="9.75390625" style="0" customWidth="1"/>
    <col min="4" max="4" width="12.625" style="0" customWidth="1"/>
    <col min="5" max="5" width="10.875" style="0" customWidth="1"/>
    <col min="6" max="6" width="14.875" style="0" customWidth="1"/>
    <col min="7" max="7" width="7.875" style="0" customWidth="1"/>
    <col min="8" max="8" width="11.625" style="0" customWidth="1"/>
  </cols>
  <sheetData>
    <row r="1" s="1" customFormat="1" ht="12.75"/>
    <row r="2" s="1" customFormat="1" ht="12.75"/>
    <row r="3" s="1" customFormat="1" ht="12.75">
      <c r="D3" s="1" t="s">
        <v>40</v>
      </c>
    </row>
    <row r="4" spans="4:7" s="1" customFormat="1" ht="13.5">
      <c r="D4" s="2" t="s">
        <v>0</v>
      </c>
      <c r="F4" s="23">
        <v>44531</v>
      </c>
      <c r="G4" s="24"/>
    </row>
    <row r="5" s="1" customFormat="1" ht="12.75">
      <c r="D5" s="1" t="s">
        <v>1</v>
      </c>
    </row>
    <row r="6" s="1" customFormat="1" ht="12.75"/>
    <row r="7" ht="12.75">
      <c r="B7" s="1" t="s">
        <v>2</v>
      </c>
    </row>
    <row r="8" spans="1:10" ht="12.75" customHeight="1">
      <c r="A8" s="25" t="s">
        <v>3</v>
      </c>
      <c r="B8" s="4">
        <v>23</v>
      </c>
      <c r="C8" s="26" t="s">
        <v>4</v>
      </c>
      <c r="D8" s="26"/>
      <c r="E8" s="26"/>
      <c r="F8" s="26"/>
      <c r="G8" s="26"/>
      <c r="H8" s="26"/>
      <c r="I8" s="27" t="s">
        <v>5</v>
      </c>
      <c r="J8" s="28" t="s">
        <v>6</v>
      </c>
    </row>
    <row r="9" spans="1:10" ht="194.25" customHeight="1">
      <c r="A9" s="25"/>
      <c r="B9" s="6" t="s">
        <v>7</v>
      </c>
      <c r="C9" s="7" t="s">
        <v>46</v>
      </c>
      <c r="D9" s="8" t="s">
        <v>47</v>
      </c>
      <c r="E9" s="7" t="s">
        <v>48</v>
      </c>
      <c r="F9" s="8" t="s">
        <v>49</v>
      </c>
      <c r="G9" s="7" t="s">
        <v>50</v>
      </c>
      <c r="H9" s="8" t="s">
        <v>51</v>
      </c>
      <c r="I9" s="27"/>
      <c r="J9" s="28"/>
    </row>
    <row r="10" spans="1:11" s="1" customFormat="1" ht="12.75" customHeight="1">
      <c r="A10" s="9"/>
      <c r="B10" s="10" t="s">
        <v>8</v>
      </c>
      <c r="C10" s="29" t="s">
        <v>9</v>
      </c>
      <c r="D10" s="29"/>
      <c r="E10" s="29"/>
      <c r="F10" s="29"/>
      <c r="G10" s="29"/>
      <c r="H10" s="29"/>
      <c r="I10" s="27"/>
      <c r="J10" s="28"/>
      <c r="K10"/>
    </row>
    <row r="11" spans="1:11" s="1" customFormat="1" ht="25.5" customHeight="1">
      <c r="A11" s="9"/>
      <c r="B11" s="10" t="s">
        <v>10</v>
      </c>
      <c r="C11" s="29" t="s">
        <v>11</v>
      </c>
      <c r="D11" s="29"/>
      <c r="E11" s="29"/>
      <c r="F11" s="29"/>
      <c r="G11" s="29"/>
      <c r="H11" s="29"/>
      <c r="I11" s="27"/>
      <c r="J11" s="28"/>
      <c r="K11"/>
    </row>
    <row r="12" spans="1:11" s="1" customFormat="1" ht="12.75" customHeight="1">
      <c r="A12" s="9"/>
      <c r="B12" s="10" t="s">
        <v>12</v>
      </c>
      <c r="C12" s="29" t="s">
        <v>13</v>
      </c>
      <c r="D12" s="29"/>
      <c r="E12" s="29"/>
      <c r="F12" s="29"/>
      <c r="G12" s="29"/>
      <c r="H12" s="29"/>
      <c r="I12" s="27"/>
      <c r="J12" s="28"/>
      <c r="K12"/>
    </row>
    <row r="13" spans="1:10" ht="12.75">
      <c r="A13" s="5">
        <v>1</v>
      </c>
      <c r="B13" s="19" t="str">
        <f>'1 группа'!B13</f>
        <v>Ученик 1</v>
      </c>
      <c r="C13" s="11">
        <v>2</v>
      </c>
      <c r="D13" s="12">
        <v>1</v>
      </c>
      <c r="E13" s="11">
        <v>2</v>
      </c>
      <c r="F13" s="12">
        <v>1</v>
      </c>
      <c r="G13" s="11">
        <v>1</v>
      </c>
      <c r="H13" s="12">
        <v>1</v>
      </c>
      <c r="I13" s="13">
        <f>SUM(C13:H13)</f>
        <v>8</v>
      </c>
      <c r="J13" s="4" t="str">
        <f>IF(I13&lt;6,"низкий",IF(I13&gt;8,"высокий","средний"))</f>
        <v>средний</v>
      </c>
    </row>
    <row r="14" spans="1:10" ht="12.75">
      <c r="A14" s="5">
        <v>2</v>
      </c>
      <c r="B14" s="19" t="str">
        <f>'1 группа'!B14</f>
        <v>Ученик 2</v>
      </c>
      <c r="C14" s="11">
        <v>1</v>
      </c>
      <c r="D14" s="12">
        <v>1</v>
      </c>
      <c r="E14" s="11">
        <v>1</v>
      </c>
      <c r="F14" s="12">
        <v>1</v>
      </c>
      <c r="G14" s="11">
        <v>1</v>
      </c>
      <c r="H14" s="12">
        <v>1</v>
      </c>
      <c r="I14" s="13">
        <f aca="true" t="shared" si="0" ref="I14:I42">SUM(C14:H14)</f>
        <v>6</v>
      </c>
      <c r="J14" s="4" t="str">
        <f aca="true" t="shared" si="1" ref="J14:J42">IF(I14&lt;6,"низкий",IF(I14&gt;8,"высокий","средний"))</f>
        <v>средний</v>
      </c>
    </row>
    <row r="15" spans="1:10" ht="12.75">
      <c r="A15" s="5">
        <v>3</v>
      </c>
      <c r="B15" s="19" t="str">
        <f>'1 группа'!B15</f>
        <v>Ученик 3</v>
      </c>
      <c r="C15" s="11">
        <v>1</v>
      </c>
      <c r="D15" s="12">
        <v>1</v>
      </c>
      <c r="E15" s="11">
        <v>2</v>
      </c>
      <c r="F15" s="12">
        <v>1</v>
      </c>
      <c r="G15" s="11">
        <v>0</v>
      </c>
      <c r="H15" s="12">
        <v>1</v>
      </c>
      <c r="I15" s="13">
        <f t="shared" si="0"/>
        <v>6</v>
      </c>
      <c r="J15" s="4" t="str">
        <f t="shared" si="1"/>
        <v>средний</v>
      </c>
    </row>
    <row r="16" spans="1:10" ht="12.75">
      <c r="A16" s="5">
        <v>4</v>
      </c>
      <c r="B16" s="19" t="str">
        <f>'1 группа'!B16</f>
        <v>Ученик 4</v>
      </c>
      <c r="C16" s="11">
        <v>2</v>
      </c>
      <c r="D16" s="12">
        <v>2</v>
      </c>
      <c r="E16" s="11">
        <v>2</v>
      </c>
      <c r="F16" s="12">
        <v>2</v>
      </c>
      <c r="G16" s="11">
        <v>1</v>
      </c>
      <c r="H16" s="12">
        <v>1</v>
      </c>
      <c r="I16" s="13">
        <f t="shared" si="0"/>
        <v>10</v>
      </c>
      <c r="J16" s="4" t="str">
        <f t="shared" si="1"/>
        <v>высокий</v>
      </c>
    </row>
    <row r="17" spans="1:10" ht="12.75">
      <c r="A17" s="5">
        <v>5</v>
      </c>
      <c r="B17" s="19" t="str">
        <f>'1 группа'!B17</f>
        <v>Ученик 5</v>
      </c>
      <c r="C17" s="11">
        <v>1</v>
      </c>
      <c r="D17" s="12">
        <v>2</v>
      </c>
      <c r="E17" s="11">
        <v>2</v>
      </c>
      <c r="F17" s="12">
        <v>1</v>
      </c>
      <c r="G17" s="11">
        <v>1</v>
      </c>
      <c r="H17" s="12">
        <v>1</v>
      </c>
      <c r="I17" s="13">
        <f t="shared" si="0"/>
        <v>8</v>
      </c>
      <c r="J17" s="4" t="str">
        <f t="shared" si="1"/>
        <v>средний</v>
      </c>
    </row>
    <row r="18" spans="1:10" ht="12.75">
      <c r="A18" s="5">
        <v>6</v>
      </c>
      <c r="B18" s="19" t="str">
        <f>'1 группа'!B18</f>
        <v>Ученик 6</v>
      </c>
      <c r="C18" s="11">
        <v>1</v>
      </c>
      <c r="D18" s="12">
        <v>2</v>
      </c>
      <c r="E18" s="11">
        <v>2</v>
      </c>
      <c r="F18" s="12">
        <v>1</v>
      </c>
      <c r="G18" s="11">
        <v>1</v>
      </c>
      <c r="H18" s="12">
        <v>1</v>
      </c>
      <c r="I18" s="13">
        <f t="shared" si="0"/>
        <v>8</v>
      </c>
      <c r="J18" s="4" t="str">
        <f t="shared" si="1"/>
        <v>средний</v>
      </c>
    </row>
    <row r="19" spans="1:10" ht="12.75">
      <c r="A19" s="5">
        <v>7</v>
      </c>
      <c r="B19" s="19" t="str">
        <f>'1 группа'!B19</f>
        <v>Ученик 7</v>
      </c>
      <c r="C19" s="11">
        <v>1</v>
      </c>
      <c r="D19" s="12">
        <v>2</v>
      </c>
      <c r="E19" s="11">
        <v>1</v>
      </c>
      <c r="F19" s="12">
        <v>1</v>
      </c>
      <c r="G19" s="11">
        <v>1</v>
      </c>
      <c r="H19" s="12">
        <v>1</v>
      </c>
      <c r="I19" s="13">
        <f t="shared" si="0"/>
        <v>7</v>
      </c>
      <c r="J19" s="4" t="str">
        <f t="shared" si="1"/>
        <v>средний</v>
      </c>
    </row>
    <row r="20" spans="1:10" ht="12.75">
      <c r="A20" s="5">
        <v>8</v>
      </c>
      <c r="B20" s="19" t="str">
        <f>'1 группа'!B20</f>
        <v>Ученик 8</v>
      </c>
      <c r="C20" s="11">
        <v>1</v>
      </c>
      <c r="D20" s="12">
        <v>1</v>
      </c>
      <c r="E20" s="11">
        <v>1</v>
      </c>
      <c r="F20" s="12">
        <v>1</v>
      </c>
      <c r="G20" s="11">
        <v>1</v>
      </c>
      <c r="H20" s="12">
        <v>1</v>
      </c>
      <c r="I20" s="13">
        <f t="shared" si="0"/>
        <v>6</v>
      </c>
      <c r="J20" s="4" t="str">
        <f t="shared" si="1"/>
        <v>средний</v>
      </c>
    </row>
    <row r="21" spans="1:10" ht="12.75">
      <c r="A21" s="5">
        <v>9</v>
      </c>
      <c r="B21" s="19" t="str">
        <f>'1 группа'!B21</f>
        <v>Ученик 9</v>
      </c>
      <c r="C21" s="11">
        <v>1</v>
      </c>
      <c r="D21" s="12">
        <v>1</v>
      </c>
      <c r="E21" s="11">
        <v>1</v>
      </c>
      <c r="F21" s="12">
        <v>1</v>
      </c>
      <c r="G21" s="11">
        <v>0</v>
      </c>
      <c r="H21" s="12">
        <v>1</v>
      </c>
      <c r="I21" s="13">
        <f t="shared" si="0"/>
        <v>5</v>
      </c>
      <c r="J21" s="4" t="str">
        <f t="shared" si="1"/>
        <v>низкий</v>
      </c>
    </row>
    <row r="22" spans="1:10" ht="12.75">
      <c r="A22" s="5">
        <v>10</v>
      </c>
      <c r="B22" s="19" t="str">
        <f>'1 группа'!B22</f>
        <v>Ученик 10</v>
      </c>
      <c r="C22" s="11">
        <v>1</v>
      </c>
      <c r="D22" s="12">
        <v>1</v>
      </c>
      <c r="E22" s="11">
        <v>2</v>
      </c>
      <c r="F22" s="12">
        <v>1</v>
      </c>
      <c r="G22" s="11">
        <v>1</v>
      </c>
      <c r="H22" s="12">
        <v>0</v>
      </c>
      <c r="I22" s="13">
        <f t="shared" si="0"/>
        <v>6</v>
      </c>
      <c r="J22" s="4" t="str">
        <f t="shared" si="1"/>
        <v>средний</v>
      </c>
    </row>
    <row r="23" spans="1:10" ht="12.75">
      <c r="A23" s="5">
        <v>11</v>
      </c>
      <c r="B23" s="19" t="str">
        <f>'1 группа'!B23</f>
        <v>Ученик 11</v>
      </c>
      <c r="C23" s="11">
        <v>1</v>
      </c>
      <c r="D23" s="12">
        <v>1</v>
      </c>
      <c r="E23" s="11">
        <v>1</v>
      </c>
      <c r="F23" s="12">
        <v>1</v>
      </c>
      <c r="G23" s="11">
        <v>1</v>
      </c>
      <c r="H23" s="12">
        <v>1</v>
      </c>
      <c r="I23" s="13">
        <f t="shared" si="0"/>
        <v>6</v>
      </c>
      <c r="J23" s="4" t="str">
        <f t="shared" si="1"/>
        <v>средний</v>
      </c>
    </row>
    <row r="24" spans="1:10" ht="12.75">
      <c r="A24" s="5">
        <v>12</v>
      </c>
      <c r="B24" s="19" t="str">
        <f>'1 группа'!B24</f>
        <v>Ученик 12</v>
      </c>
      <c r="C24" s="11">
        <v>0</v>
      </c>
      <c r="D24" s="12">
        <v>0</v>
      </c>
      <c r="E24" s="11">
        <v>1</v>
      </c>
      <c r="F24" s="12">
        <v>0</v>
      </c>
      <c r="G24" s="11">
        <v>0</v>
      </c>
      <c r="H24" s="12">
        <v>0</v>
      </c>
      <c r="I24" s="13">
        <f t="shared" si="0"/>
        <v>1</v>
      </c>
      <c r="J24" s="4" t="str">
        <f t="shared" si="1"/>
        <v>низкий</v>
      </c>
    </row>
    <row r="25" spans="1:10" ht="12.75">
      <c r="A25" s="5">
        <v>13</v>
      </c>
      <c r="B25" s="19" t="str">
        <f>'1 группа'!B25</f>
        <v>Ученик 13</v>
      </c>
      <c r="C25" s="11">
        <v>1</v>
      </c>
      <c r="D25" s="12">
        <v>1</v>
      </c>
      <c r="E25" s="11">
        <v>1</v>
      </c>
      <c r="F25" s="12">
        <v>1</v>
      </c>
      <c r="G25" s="11">
        <v>1</v>
      </c>
      <c r="H25" s="12">
        <v>1</v>
      </c>
      <c r="I25" s="13">
        <f t="shared" si="0"/>
        <v>6</v>
      </c>
      <c r="J25" s="4" t="str">
        <f t="shared" si="1"/>
        <v>средний</v>
      </c>
    </row>
    <row r="26" spans="1:10" ht="12.75">
      <c r="A26" s="5">
        <v>14</v>
      </c>
      <c r="B26" s="19" t="str">
        <f>'1 группа'!B26</f>
        <v>Ученик 14</v>
      </c>
      <c r="C26" s="11">
        <v>1</v>
      </c>
      <c r="D26" s="12">
        <v>1</v>
      </c>
      <c r="E26" s="11">
        <v>2</v>
      </c>
      <c r="F26" s="12">
        <v>1</v>
      </c>
      <c r="G26" s="11">
        <v>1</v>
      </c>
      <c r="H26" s="12">
        <v>1</v>
      </c>
      <c r="I26" s="13">
        <f t="shared" si="0"/>
        <v>7</v>
      </c>
      <c r="J26" s="4" t="str">
        <f t="shared" si="1"/>
        <v>средний</v>
      </c>
    </row>
    <row r="27" spans="1:10" ht="12.75">
      <c r="A27" s="5">
        <v>15</v>
      </c>
      <c r="B27" s="19" t="str">
        <f>'1 группа'!B27</f>
        <v>Ученик 15</v>
      </c>
      <c r="C27" s="11">
        <v>1</v>
      </c>
      <c r="D27" s="12">
        <v>2</v>
      </c>
      <c r="E27" s="11">
        <v>2</v>
      </c>
      <c r="F27" s="12">
        <v>1</v>
      </c>
      <c r="G27" s="11">
        <v>1</v>
      </c>
      <c r="H27" s="12">
        <v>1</v>
      </c>
      <c r="I27" s="13">
        <f t="shared" si="0"/>
        <v>8</v>
      </c>
      <c r="J27" s="4" t="str">
        <f t="shared" si="1"/>
        <v>средний</v>
      </c>
    </row>
    <row r="28" spans="1:10" ht="12.75">
      <c r="A28" s="5">
        <v>16</v>
      </c>
      <c r="B28" s="19" t="str">
        <f>'1 группа'!B28</f>
        <v>Ученик 16</v>
      </c>
      <c r="C28" s="11">
        <v>1</v>
      </c>
      <c r="D28" s="12">
        <v>1</v>
      </c>
      <c r="E28" s="11">
        <v>2</v>
      </c>
      <c r="F28" s="12">
        <v>1</v>
      </c>
      <c r="G28" s="11">
        <v>1</v>
      </c>
      <c r="H28" s="12">
        <v>1</v>
      </c>
      <c r="I28" s="13">
        <f t="shared" si="0"/>
        <v>7</v>
      </c>
      <c r="J28" s="4" t="str">
        <f t="shared" si="1"/>
        <v>средний</v>
      </c>
    </row>
    <row r="29" spans="1:10" ht="12.75">
      <c r="A29" s="5">
        <v>17</v>
      </c>
      <c r="B29" s="19" t="str">
        <f>'1 группа'!B29</f>
        <v>Ученик 17</v>
      </c>
      <c r="C29" s="11">
        <v>1</v>
      </c>
      <c r="D29" s="12">
        <v>0</v>
      </c>
      <c r="E29" s="11">
        <v>1</v>
      </c>
      <c r="F29" s="12">
        <v>1</v>
      </c>
      <c r="G29" s="11">
        <v>0</v>
      </c>
      <c r="H29" s="12">
        <v>0</v>
      </c>
      <c r="I29" s="13">
        <f t="shared" si="0"/>
        <v>3</v>
      </c>
      <c r="J29" s="4" t="str">
        <f t="shared" si="1"/>
        <v>низкий</v>
      </c>
    </row>
    <row r="30" spans="1:10" ht="12.75">
      <c r="A30" s="5">
        <v>18</v>
      </c>
      <c r="B30" s="19" t="str">
        <f>'1 группа'!B30</f>
        <v>Ученик 18</v>
      </c>
      <c r="C30" s="11">
        <v>1</v>
      </c>
      <c r="D30" s="12">
        <v>1</v>
      </c>
      <c r="E30" s="11">
        <v>1</v>
      </c>
      <c r="F30" s="12">
        <v>1</v>
      </c>
      <c r="G30" s="11">
        <v>1</v>
      </c>
      <c r="H30" s="12">
        <v>1</v>
      </c>
      <c r="I30" s="13">
        <f t="shared" si="0"/>
        <v>6</v>
      </c>
      <c r="J30" s="4" t="str">
        <f t="shared" si="1"/>
        <v>средний</v>
      </c>
    </row>
    <row r="31" spans="1:10" ht="12.75">
      <c r="A31" s="5">
        <v>19</v>
      </c>
      <c r="B31" s="19" t="str">
        <f>'1 группа'!B31</f>
        <v>Ученик 19</v>
      </c>
      <c r="C31" s="11">
        <v>1</v>
      </c>
      <c r="D31" s="12">
        <v>1</v>
      </c>
      <c r="E31" s="11">
        <v>1</v>
      </c>
      <c r="F31" s="12">
        <v>0</v>
      </c>
      <c r="G31" s="11">
        <v>0</v>
      </c>
      <c r="H31" s="12">
        <v>0</v>
      </c>
      <c r="I31" s="13">
        <f t="shared" si="0"/>
        <v>3</v>
      </c>
      <c r="J31" s="4" t="str">
        <f t="shared" si="1"/>
        <v>низкий</v>
      </c>
    </row>
    <row r="32" spans="1:10" ht="12.75">
      <c r="A32" s="5">
        <v>20</v>
      </c>
      <c r="B32" s="19" t="str">
        <f>'1 группа'!B32</f>
        <v>Ученик 20</v>
      </c>
      <c r="C32" s="11">
        <v>1</v>
      </c>
      <c r="D32" s="12">
        <v>1</v>
      </c>
      <c r="E32" s="11">
        <v>1</v>
      </c>
      <c r="F32" s="12">
        <v>1</v>
      </c>
      <c r="G32" s="11">
        <v>1</v>
      </c>
      <c r="H32" s="12">
        <v>1</v>
      </c>
      <c r="I32" s="13">
        <f t="shared" si="0"/>
        <v>6</v>
      </c>
      <c r="J32" s="4" t="str">
        <f t="shared" si="1"/>
        <v>средний</v>
      </c>
    </row>
    <row r="33" spans="1:10" ht="12.75">
      <c r="A33" s="5">
        <v>21</v>
      </c>
      <c r="B33" s="19" t="str">
        <f>'1 группа'!B33</f>
        <v>Ученик 21</v>
      </c>
      <c r="C33" s="11">
        <v>2</v>
      </c>
      <c r="D33" s="12">
        <v>1</v>
      </c>
      <c r="E33" s="11">
        <v>1</v>
      </c>
      <c r="F33" s="12">
        <v>1</v>
      </c>
      <c r="G33" s="11">
        <v>1</v>
      </c>
      <c r="H33" s="12">
        <v>1</v>
      </c>
      <c r="I33" s="13">
        <f t="shared" si="0"/>
        <v>7</v>
      </c>
      <c r="J33" s="4" t="str">
        <f t="shared" si="1"/>
        <v>средний</v>
      </c>
    </row>
    <row r="34" spans="1:10" ht="12.75">
      <c r="A34" s="5">
        <v>22</v>
      </c>
      <c r="B34" s="19" t="str">
        <f>'1 группа'!B34</f>
        <v>Ученик 22</v>
      </c>
      <c r="C34" s="11">
        <v>1</v>
      </c>
      <c r="D34" s="12">
        <v>1</v>
      </c>
      <c r="E34" s="11">
        <v>1</v>
      </c>
      <c r="F34" s="12">
        <v>0</v>
      </c>
      <c r="G34" s="11">
        <v>0</v>
      </c>
      <c r="H34" s="12">
        <v>0</v>
      </c>
      <c r="I34" s="13">
        <f t="shared" si="0"/>
        <v>3</v>
      </c>
      <c r="J34" s="4" t="str">
        <f t="shared" si="1"/>
        <v>низкий</v>
      </c>
    </row>
    <row r="35" spans="1:10" ht="12.75">
      <c r="A35" s="5">
        <v>23</v>
      </c>
      <c r="B35" s="19" t="str">
        <f>'1 группа'!B35</f>
        <v>Ученик 23</v>
      </c>
      <c r="C35" s="11">
        <v>2</v>
      </c>
      <c r="D35" s="12">
        <v>1</v>
      </c>
      <c r="E35" s="11">
        <v>1</v>
      </c>
      <c r="F35" s="12">
        <v>1</v>
      </c>
      <c r="G35" s="11">
        <v>1</v>
      </c>
      <c r="H35" s="12">
        <v>1</v>
      </c>
      <c r="I35" s="13">
        <f t="shared" si="0"/>
        <v>7</v>
      </c>
      <c r="J35" s="4" t="str">
        <f t="shared" si="1"/>
        <v>средний</v>
      </c>
    </row>
    <row r="36" spans="1:10" ht="12.75">
      <c r="A36" s="5">
        <v>24</v>
      </c>
      <c r="B36" s="19" t="e">
        <f>#REF!</f>
        <v>#REF!</v>
      </c>
      <c r="C36" s="11"/>
      <c r="D36" s="12"/>
      <c r="E36" s="11"/>
      <c r="F36" s="12"/>
      <c r="G36" s="11"/>
      <c r="H36" s="12"/>
      <c r="I36" s="13">
        <f t="shared" si="0"/>
        <v>0</v>
      </c>
      <c r="J36" s="4" t="str">
        <f t="shared" si="1"/>
        <v>низкий</v>
      </c>
    </row>
    <row r="37" spans="1:10" ht="12.75">
      <c r="A37" s="5">
        <v>25</v>
      </c>
      <c r="B37" s="19" t="e">
        <f>#REF!</f>
        <v>#REF!</v>
      </c>
      <c r="C37" s="11"/>
      <c r="D37" s="12"/>
      <c r="E37" s="11"/>
      <c r="F37" s="12"/>
      <c r="G37" s="11"/>
      <c r="H37" s="12"/>
      <c r="I37" s="13">
        <f t="shared" si="0"/>
        <v>0</v>
      </c>
      <c r="J37" s="4" t="str">
        <f t="shared" si="1"/>
        <v>низкий</v>
      </c>
    </row>
    <row r="38" spans="1:10" ht="12.75">
      <c r="A38" s="5">
        <v>26</v>
      </c>
      <c r="B38" s="19" t="e">
        <f>#REF!</f>
        <v>#REF!</v>
      </c>
      <c r="C38" s="11"/>
      <c r="D38" s="12"/>
      <c r="E38" s="11"/>
      <c r="F38" s="12"/>
      <c r="G38" s="11"/>
      <c r="H38" s="12"/>
      <c r="I38" s="13">
        <f t="shared" si="0"/>
        <v>0</v>
      </c>
      <c r="J38" s="4" t="str">
        <f t="shared" si="1"/>
        <v>низкий</v>
      </c>
    </row>
    <row r="39" spans="1:10" ht="12.75">
      <c r="A39" s="5">
        <v>27</v>
      </c>
      <c r="B39" s="19" t="e">
        <f>#REF!</f>
        <v>#REF!</v>
      </c>
      <c r="C39" s="11"/>
      <c r="D39" s="12"/>
      <c r="E39" s="11"/>
      <c r="F39" s="12"/>
      <c r="G39" s="11"/>
      <c r="H39" s="12"/>
      <c r="I39" s="13">
        <f t="shared" si="0"/>
        <v>0</v>
      </c>
      <c r="J39" s="4" t="str">
        <f t="shared" si="1"/>
        <v>низкий</v>
      </c>
    </row>
    <row r="40" spans="1:10" ht="12.75">
      <c r="A40" s="5">
        <v>28</v>
      </c>
      <c r="B40" s="19" t="e">
        <f>#REF!</f>
        <v>#REF!</v>
      </c>
      <c r="C40" s="11"/>
      <c r="D40" s="12"/>
      <c r="E40" s="11"/>
      <c r="F40" s="12"/>
      <c r="G40" s="11"/>
      <c r="H40" s="12"/>
      <c r="I40" s="13">
        <f t="shared" si="0"/>
        <v>0</v>
      </c>
      <c r="J40" s="4" t="str">
        <f t="shared" si="1"/>
        <v>низкий</v>
      </c>
    </row>
    <row r="41" spans="1:10" ht="12.75">
      <c r="A41" s="5">
        <v>29</v>
      </c>
      <c r="B41" s="19" t="e">
        <f>#REF!</f>
        <v>#REF!</v>
      </c>
      <c r="C41" s="11"/>
      <c r="D41" s="12"/>
      <c r="E41" s="11"/>
      <c r="F41" s="12"/>
      <c r="G41" s="11"/>
      <c r="H41" s="12"/>
      <c r="I41" s="13">
        <f t="shared" si="0"/>
        <v>0</v>
      </c>
      <c r="J41" s="4" t="str">
        <f t="shared" si="1"/>
        <v>низкий</v>
      </c>
    </row>
    <row r="42" spans="1:10" ht="12.75">
      <c r="A42" s="5">
        <v>30</v>
      </c>
      <c r="B42" s="19" t="e">
        <f>#REF!</f>
        <v>#REF!</v>
      </c>
      <c r="C42" s="11"/>
      <c r="D42" s="12"/>
      <c r="E42" s="11"/>
      <c r="F42" s="12"/>
      <c r="G42" s="11"/>
      <c r="H42" s="12"/>
      <c r="I42" s="13">
        <f t="shared" si="0"/>
        <v>0</v>
      </c>
      <c r="J42" s="4" t="str">
        <f t="shared" si="1"/>
        <v>низкий</v>
      </c>
    </row>
    <row r="43" spans="1:10" ht="12.75">
      <c r="A43" s="30" t="s">
        <v>14</v>
      </c>
      <c r="B43" s="30"/>
      <c r="C43" s="14">
        <f aca="true" t="shared" si="2" ref="C43:H43">SUM(C13:C42)</f>
        <v>26</v>
      </c>
      <c r="D43" s="14">
        <f t="shared" si="2"/>
        <v>26</v>
      </c>
      <c r="E43" s="14">
        <f t="shared" si="2"/>
        <v>32</v>
      </c>
      <c r="F43" s="14">
        <f t="shared" si="2"/>
        <v>21</v>
      </c>
      <c r="G43" s="14">
        <f t="shared" si="2"/>
        <v>17</v>
      </c>
      <c r="H43" s="14">
        <f t="shared" si="2"/>
        <v>18</v>
      </c>
      <c r="I43" s="26"/>
      <c r="J43" s="26"/>
    </row>
    <row r="44" spans="1:10" ht="12.75" customHeight="1">
      <c r="A44" s="31" t="s">
        <v>15</v>
      </c>
      <c r="B44" s="31"/>
      <c r="C44" s="4" t="str">
        <f aca="true" t="shared" si="3" ref="C44:H44">IF(C43&lt;$C$51,"низкий",IF(C43&gt;$E$49,"высокий","средний"))</f>
        <v>средний</v>
      </c>
      <c r="D44" s="4" t="str">
        <f t="shared" si="3"/>
        <v>средний</v>
      </c>
      <c r="E44" s="4" t="str">
        <f t="shared" si="3"/>
        <v>средний</v>
      </c>
      <c r="F44" s="4" t="str">
        <f t="shared" si="3"/>
        <v>низкий</v>
      </c>
      <c r="G44" s="4" t="str">
        <f t="shared" si="3"/>
        <v>низкий</v>
      </c>
      <c r="H44" s="4" t="str">
        <f t="shared" si="3"/>
        <v>низкий</v>
      </c>
      <c r="I44" s="26"/>
      <c r="J44" s="26"/>
    </row>
    <row r="45" spans="1:6" ht="15">
      <c r="A45" s="1"/>
      <c r="B45" s="15" t="s">
        <v>16</v>
      </c>
      <c r="C45" s="1"/>
      <c r="D45" s="1"/>
      <c r="E45" s="1"/>
      <c r="F45" s="1"/>
    </row>
    <row r="46" spans="1:6" ht="15">
      <c r="A46" s="1"/>
      <c r="B46" s="15" t="s">
        <v>24</v>
      </c>
      <c r="C46" s="1"/>
      <c r="D46" s="1"/>
      <c r="E46" s="1"/>
      <c r="F46" s="1"/>
    </row>
    <row r="47" spans="1:6" ht="15">
      <c r="A47" s="1"/>
      <c r="B47" s="15" t="s">
        <v>17</v>
      </c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6" t="s">
        <v>18</v>
      </c>
      <c r="C49" s="16">
        <f>2*B8</f>
        <v>46</v>
      </c>
      <c r="D49" s="16" t="s">
        <v>19</v>
      </c>
      <c r="E49" s="16">
        <v>35</v>
      </c>
      <c r="F49" s="1"/>
    </row>
    <row r="50" spans="1:6" ht="12.75">
      <c r="A50" s="1"/>
      <c r="B50" s="17" t="s">
        <v>20</v>
      </c>
      <c r="C50" s="17">
        <v>34</v>
      </c>
      <c r="D50" s="17" t="s">
        <v>19</v>
      </c>
      <c r="E50" s="17">
        <v>23</v>
      </c>
      <c r="F50" s="1"/>
    </row>
    <row r="51" spans="1:6" ht="12.75">
      <c r="A51" s="1"/>
      <c r="B51" s="18" t="s">
        <v>21</v>
      </c>
      <c r="C51" s="18">
        <v>22</v>
      </c>
      <c r="D51" s="18" t="s">
        <v>19</v>
      </c>
      <c r="E51" s="18">
        <v>0</v>
      </c>
      <c r="F51" s="1"/>
    </row>
  </sheetData>
  <sheetProtection selectLockedCells="1" selectUnlockedCells="1"/>
  <mergeCells count="11">
    <mergeCell ref="A43:B43"/>
    <mergeCell ref="I43:J44"/>
    <mergeCell ref="A44:B44"/>
    <mergeCell ref="F4:G4"/>
    <mergeCell ref="A8:A9"/>
    <mergeCell ref="C8:H8"/>
    <mergeCell ref="I8:I12"/>
    <mergeCell ref="J8:J12"/>
    <mergeCell ref="C10:H10"/>
    <mergeCell ref="C11:H11"/>
    <mergeCell ref="C12:H12"/>
  </mergeCells>
  <printOptions/>
  <pageMargins left="0.75" right="0.75" top="0.8611111111111112" bottom="1" header="0.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50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8.25390625" style="0" customWidth="1"/>
    <col min="2" max="2" width="25.375" style="0" customWidth="1"/>
    <col min="3" max="3" width="10.75390625" style="0" customWidth="1"/>
    <col min="4" max="4" width="11.875" style="0" customWidth="1"/>
    <col min="5" max="5" width="8.25390625" style="0" customWidth="1"/>
  </cols>
  <sheetData>
    <row r="1" s="1" customFormat="1" ht="12.75"/>
    <row r="2" s="1" customFormat="1" ht="12.75"/>
    <row r="3" s="1" customFormat="1" ht="12.75">
      <c r="C3" s="1" t="s">
        <v>22</v>
      </c>
    </row>
    <row r="4" spans="3:5" s="1" customFormat="1" ht="13.5">
      <c r="C4" s="2" t="s">
        <v>0</v>
      </c>
      <c r="E4" s="21">
        <v>44531</v>
      </c>
    </row>
    <row r="5" s="1" customFormat="1" ht="12.75">
      <c r="C5" s="1" t="s">
        <v>1</v>
      </c>
    </row>
    <row r="6" s="1" customFormat="1" ht="12.75"/>
    <row r="7" ht="12.75">
      <c r="B7" s="1" t="s">
        <v>2</v>
      </c>
    </row>
    <row r="8" spans="1:7" ht="12.75" customHeight="1">
      <c r="A8" s="25" t="s">
        <v>3</v>
      </c>
      <c r="B8" s="4">
        <v>23</v>
      </c>
      <c r="C8" s="26"/>
      <c r="D8" s="26"/>
      <c r="E8" s="26"/>
      <c r="F8" s="27" t="s">
        <v>5</v>
      </c>
      <c r="G8" s="28" t="s">
        <v>6</v>
      </c>
    </row>
    <row r="9" spans="1:7" ht="189.75" customHeight="1">
      <c r="A9" s="25"/>
      <c r="B9" s="6" t="s">
        <v>7</v>
      </c>
      <c r="C9" s="8" t="s">
        <v>35</v>
      </c>
      <c r="D9" s="7" t="s">
        <v>36</v>
      </c>
      <c r="E9" s="8" t="s">
        <v>37</v>
      </c>
      <c r="F9" s="27"/>
      <c r="G9" s="28"/>
    </row>
    <row r="10" spans="1:9" s="1" customFormat="1" ht="12.75" customHeight="1">
      <c r="A10" s="9"/>
      <c r="B10" s="10" t="s">
        <v>8</v>
      </c>
      <c r="C10" s="29" t="s">
        <v>9</v>
      </c>
      <c r="D10" s="29"/>
      <c r="E10" s="29"/>
      <c r="F10" s="27"/>
      <c r="G10" s="28"/>
      <c r="H10"/>
      <c r="I10"/>
    </row>
    <row r="11" spans="1:9" s="1" customFormat="1" ht="24.75" customHeight="1">
      <c r="A11" s="9"/>
      <c r="B11" s="10" t="s">
        <v>10</v>
      </c>
      <c r="C11" s="29" t="s">
        <v>11</v>
      </c>
      <c r="D11" s="29"/>
      <c r="E11" s="29"/>
      <c r="F11" s="27"/>
      <c r="G11" s="28"/>
      <c r="H11"/>
      <c r="I11"/>
    </row>
    <row r="12" spans="1:9" s="1" customFormat="1" ht="12.75" customHeight="1">
      <c r="A12" s="9"/>
      <c r="B12" s="10" t="s">
        <v>12</v>
      </c>
      <c r="C12" s="29" t="s">
        <v>13</v>
      </c>
      <c r="D12" s="29"/>
      <c r="E12" s="29"/>
      <c r="F12" s="27"/>
      <c r="G12" s="28"/>
      <c r="H12"/>
      <c r="I12"/>
    </row>
    <row r="13" spans="1:7" ht="12.75">
      <c r="A13" s="5">
        <v>1</v>
      </c>
      <c r="B13" s="19" t="str">
        <f>'1 группа'!B13</f>
        <v>Ученик 1</v>
      </c>
      <c r="C13" s="12">
        <f>'1 группа'!K13</f>
        <v>13</v>
      </c>
      <c r="D13" s="11">
        <f>'2 группа'!H13</f>
        <v>7</v>
      </c>
      <c r="E13" s="12">
        <f>'3 группа'!I13</f>
        <v>8</v>
      </c>
      <c r="F13" s="13">
        <f aca="true" t="shared" si="0" ref="F13:F42">SUM(C13:E13)</f>
        <v>28</v>
      </c>
      <c r="G13" s="4" t="str">
        <f>IF(F13&lt;19,"низкий",IF(F13&gt;34,"высокий","средний"))</f>
        <v>средний</v>
      </c>
    </row>
    <row r="14" spans="1:7" ht="12.75">
      <c r="A14" s="5">
        <v>2</v>
      </c>
      <c r="B14" s="19" t="str">
        <f>'1 группа'!B14</f>
        <v>Ученик 2</v>
      </c>
      <c r="C14" s="12">
        <f>'1 группа'!K14</f>
        <v>12</v>
      </c>
      <c r="D14" s="11">
        <f>'2 группа'!H14</f>
        <v>6</v>
      </c>
      <c r="E14" s="12">
        <f>'3 группа'!I14</f>
        <v>6</v>
      </c>
      <c r="F14" s="13">
        <f t="shared" si="0"/>
        <v>24</v>
      </c>
      <c r="G14" s="4" t="str">
        <f aca="true" t="shared" si="1" ref="G14:G42">IF(F14&lt;19,"низкий",IF(F14&gt;34,"высокий","средний"))</f>
        <v>средний</v>
      </c>
    </row>
    <row r="15" spans="1:7" ht="12.75">
      <c r="A15" s="5">
        <v>3</v>
      </c>
      <c r="B15" s="19" t="str">
        <f>'1 группа'!B15</f>
        <v>Ученик 3</v>
      </c>
      <c r="C15" s="12">
        <f>'1 группа'!K15</f>
        <v>8</v>
      </c>
      <c r="D15" s="11">
        <f>'2 группа'!H15</f>
        <v>5</v>
      </c>
      <c r="E15" s="12">
        <f>'3 группа'!I15</f>
        <v>6</v>
      </c>
      <c r="F15" s="13">
        <f t="shared" si="0"/>
        <v>19</v>
      </c>
      <c r="G15" s="4" t="str">
        <f t="shared" si="1"/>
        <v>средний</v>
      </c>
    </row>
    <row r="16" spans="1:7" ht="12.75">
      <c r="A16" s="5">
        <v>4</v>
      </c>
      <c r="B16" s="19" t="str">
        <f>'1 группа'!B16</f>
        <v>Ученик 4</v>
      </c>
      <c r="C16" s="12">
        <f>'1 группа'!K16</f>
        <v>11</v>
      </c>
      <c r="D16" s="11">
        <f>'2 группа'!H16</f>
        <v>8</v>
      </c>
      <c r="E16" s="12">
        <f>'3 группа'!I16</f>
        <v>10</v>
      </c>
      <c r="F16" s="13">
        <f t="shared" si="0"/>
        <v>29</v>
      </c>
      <c r="G16" s="4" t="str">
        <f t="shared" si="1"/>
        <v>средний</v>
      </c>
    </row>
    <row r="17" spans="1:7" ht="12.75">
      <c r="A17" s="5">
        <v>5</v>
      </c>
      <c r="B17" s="19" t="str">
        <f>'1 группа'!B17</f>
        <v>Ученик 5</v>
      </c>
      <c r="C17" s="12">
        <f>'1 группа'!K17</f>
        <v>10</v>
      </c>
      <c r="D17" s="11">
        <f>'2 группа'!H17</f>
        <v>7</v>
      </c>
      <c r="E17" s="12">
        <f>'3 группа'!I17</f>
        <v>8</v>
      </c>
      <c r="F17" s="13">
        <f t="shared" si="0"/>
        <v>25</v>
      </c>
      <c r="G17" s="4" t="str">
        <f t="shared" si="1"/>
        <v>средний</v>
      </c>
    </row>
    <row r="18" spans="1:7" ht="12.75">
      <c r="A18" s="5">
        <v>6</v>
      </c>
      <c r="B18" s="19" t="str">
        <f>'1 группа'!B18</f>
        <v>Ученик 6</v>
      </c>
      <c r="C18" s="12">
        <f>'1 группа'!K18</f>
        <v>9</v>
      </c>
      <c r="D18" s="11">
        <f>'2 группа'!H18</f>
        <v>7</v>
      </c>
      <c r="E18" s="12">
        <f>'3 группа'!I18</f>
        <v>8</v>
      </c>
      <c r="F18" s="13">
        <f t="shared" si="0"/>
        <v>24</v>
      </c>
      <c r="G18" s="4" t="str">
        <f t="shared" si="1"/>
        <v>средний</v>
      </c>
    </row>
    <row r="19" spans="1:7" ht="12.75">
      <c r="A19" s="5">
        <v>7</v>
      </c>
      <c r="B19" s="19" t="str">
        <f>'1 группа'!B19</f>
        <v>Ученик 7</v>
      </c>
      <c r="C19" s="12">
        <f>'1 группа'!K19</f>
        <v>5</v>
      </c>
      <c r="D19" s="11">
        <f>'2 группа'!H19</f>
        <v>5</v>
      </c>
      <c r="E19" s="12">
        <f>'3 группа'!I19</f>
        <v>7</v>
      </c>
      <c r="F19" s="13">
        <f t="shared" si="0"/>
        <v>17</v>
      </c>
      <c r="G19" s="4" t="str">
        <f t="shared" si="1"/>
        <v>низкий</v>
      </c>
    </row>
    <row r="20" spans="1:7" ht="12.75">
      <c r="A20" s="5">
        <v>8</v>
      </c>
      <c r="B20" s="19" t="str">
        <f>'1 группа'!B20</f>
        <v>Ученик 8</v>
      </c>
      <c r="C20" s="12">
        <f>'1 группа'!K20</f>
        <v>5</v>
      </c>
      <c r="D20" s="11">
        <f>'2 группа'!H20</f>
        <v>4</v>
      </c>
      <c r="E20" s="12">
        <f>'3 группа'!I20</f>
        <v>6</v>
      </c>
      <c r="F20" s="13">
        <f t="shared" si="0"/>
        <v>15</v>
      </c>
      <c r="G20" s="4" t="str">
        <f t="shared" si="1"/>
        <v>низкий</v>
      </c>
    </row>
    <row r="21" spans="1:7" ht="12.75">
      <c r="A21" s="5">
        <v>9</v>
      </c>
      <c r="B21" s="19" t="str">
        <f>'1 группа'!B21</f>
        <v>Ученик 9</v>
      </c>
      <c r="C21" s="12">
        <f>'1 группа'!K21</f>
        <v>3</v>
      </c>
      <c r="D21" s="11">
        <f>'2 группа'!H21</f>
        <v>2</v>
      </c>
      <c r="E21" s="12">
        <f>'3 группа'!I21</f>
        <v>5</v>
      </c>
      <c r="F21" s="13">
        <f t="shared" si="0"/>
        <v>10</v>
      </c>
      <c r="G21" s="4" t="str">
        <f t="shared" si="1"/>
        <v>низкий</v>
      </c>
    </row>
    <row r="22" spans="1:7" ht="12.75">
      <c r="A22" s="5">
        <v>10</v>
      </c>
      <c r="B22" s="19" t="str">
        <f>'1 группа'!B22</f>
        <v>Ученик 10</v>
      </c>
      <c r="C22" s="12">
        <f>'1 группа'!K22</f>
        <v>8</v>
      </c>
      <c r="D22" s="11">
        <f>'2 группа'!H22</f>
        <v>6</v>
      </c>
      <c r="E22" s="12">
        <f>'3 группа'!I22</f>
        <v>6</v>
      </c>
      <c r="F22" s="13">
        <f t="shared" si="0"/>
        <v>20</v>
      </c>
      <c r="G22" s="4" t="str">
        <f t="shared" si="1"/>
        <v>средний</v>
      </c>
    </row>
    <row r="23" spans="1:7" ht="12.75">
      <c r="A23" s="5">
        <v>11</v>
      </c>
      <c r="B23" s="19" t="str">
        <f>'1 группа'!B23</f>
        <v>Ученик 11</v>
      </c>
      <c r="C23" s="12">
        <f>'1 группа'!K23</f>
        <v>8</v>
      </c>
      <c r="D23" s="11">
        <f>'2 группа'!H23</f>
        <v>7</v>
      </c>
      <c r="E23" s="12">
        <f>'3 группа'!I23</f>
        <v>6</v>
      </c>
      <c r="F23" s="13">
        <f t="shared" si="0"/>
        <v>21</v>
      </c>
      <c r="G23" s="4" t="str">
        <f t="shared" si="1"/>
        <v>средний</v>
      </c>
    </row>
    <row r="24" spans="1:7" ht="12.75">
      <c r="A24" s="5">
        <v>12</v>
      </c>
      <c r="B24" s="19" t="str">
        <f>'1 группа'!B24</f>
        <v>Ученик 12</v>
      </c>
      <c r="C24" s="12">
        <f>'1 группа'!K24</f>
        <v>3</v>
      </c>
      <c r="D24" s="11">
        <f>'2 группа'!H24</f>
        <v>4</v>
      </c>
      <c r="E24" s="12">
        <f>'3 группа'!I24</f>
        <v>1</v>
      </c>
      <c r="F24" s="13">
        <f t="shared" si="0"/>
        <v>8</v>
      </c>
      <c r="G24" s="4" t="str">
        <f t="shared" si="1"/>
        <v>низкий</v>
      </c>
    </row>
    <row r="25" spans="1:7" ht="12.75">
      <c r="A25" s="5">
        <v>13</v>
      </c>
      <c r="B25" s="19" t="str">
        <f>'1 группа'!B25</f>
        <v>Ученик 13</v>
      </c>
      <c r="C25" s="12">
        <f>'1 группа'!K25</f>
        <v>9</v>
      </c>
      <c r="D25" s="11">
        <f>'2 группа'!H25</f>
        <v>7</v>
      </c>
      <c r="E25" s="12">
        <f>'3 группа'!I25</f>
        <v>6</v>
      </c>
      <c r="F25" s="13">
        <f t="shared" si="0"/>
        <v>22</v>
      </c>
      <c r="G25" s="4" t="str">
        <f t="shared" si="1"/>
        <v>средний</v>
      </c>
    </row>
    <row r="26" spans="1:7" ht="12.75">
      <c r="A26" s="5">
        <v>14</v>
      </c>
      <c r="B26" s="19" t="str">
        <f>'1 группа'!B26</f>
        <v>Ученик 14</v>
      </c>
      <c r="C26" s="12">
        <f>'1 группа'!K26</f>
        <v>8</v>
      </c>
      <c r="D26" s="11">
        <f>'2 группа'!H26</f>
        <v>5</v>
      </c>
      <c r="E26" s="12">
        <f>'3 группа'!I26</f>
        <v>7</v>
      </c>
      <c r="F26" s="13">
        <f t="shared" si="0"/>
        <v>20</v>
      </c>
      <c r="G26" s="4" t="str">
        <f t="shared" si="1"/>
        <v>средний</v>
      </c>
    </row>
    <row r="27" spans="1:7" ht="12.75">
      <c r="A27" s="5">
        <v>15</v>
      </c>
      <c r="B27" s="19" t="str">
        <f>'1 группа'!B27</f>
        <v>Ученик 15</v>
      </c>
      <c r="C27" s="12">
        <f>'1 группа'!K27</f>
        <v>9</v>
      </c>
      <c r="D27" s="11">
        <f>'2 группа'!H27</f>
        <v>8</v>
      </c>
      <c r="E27" s="12">
        <f>'3 группа'!I27</f>
        <v>8</v>
      </c>
      <c r="F27" s="13">
        <f t="shared" si="0"/>
        <v>25</v>
      </c>
      <c r="G27" s="4" t="str">
        <f t="shared" si="1"/>
        <v>средний</v>
      </c>
    </row>
    <row r="28" spans="1:7" ht="12.75">
      <c r="A28" s="5">
        <v>16</v>
      </c>
      <c r="B28" s="19" t="str">
        <f>'1 группа'!B28</f>
        <v>Ученик 16</v>
      </c>
      <c r="C28" s="12">
        <f>'1 группа'!K28</f>
        <v>9</v>
      </c>
      <c r="D28" s="11">
        <f>'2 группа'!H28</f>
        <v>7</v>
      </c>
      <c r="E28" s="12">
        <f>'3 группа'!I28</f>
        <v>7</v>
      </c>
      <c r="F28" s="13">
        <f t="shared" si="0"/>
        <v>23</v>
      </c>
      <c r="G28" s="4" t="str">
        <f t="shared" si="1"/>
        <v>средний</v>
      </c>
    </row>
    <row r="29" spans="1:7" ht="12.75">
      <c r="A29" s="5">
        <v>17</v>
      </c>
      <c r="B29" s="19" t="str">
        <f>'1 группа'!B29</f>
        <v>Ученик 17</v>
      </c>
      <c r="C29" s="12">
        <f>'1 группа'!K29</f>
        <v>6</v>
      </c>
      <c r="D29" s="11">
        <f>'2 группа'!H29</f>
        <v>2</v>
      </c>
      <c r="E29" s="12">
        <f>'3 группа'!I29</f>
        <v>3</v>
      </c>
      <c r="F29" s="13">
        <f t="shared" si="0"/>
        <v>11</v>
      </c>
      <c r="G29" s="4" t="str">
        <f t="shared" si="1"/>
        <v>низкий</v>
      </c>
    </row>
    <row r="30" spans="1:7" ht="12.75">
      <c r="A30" s="5">
        <v>18</v>
      </c>
      <c r="B30" s="19" t="str">
        <f>'1 группа'!B30</f>
        <v>Ученик 18</v>
      </c>
      <c r="C30" s="12">
        <f>'1 группа'!K30</f>
        <v>6</v>
      </c>
      <c r="D30" s="11">
        <f>'2 группа'!H30</f>
        <v>5</v>
      </c>
      <c r="E30" s="12">
        <f>'3 группа'!I30</f>
        <v>6</v>
      </c>
      <c r="F30" s="13">
        <f t="shared" si="0"/>
        <v>17</v>
      </c>
      <c r="G30" s="4" t="str">
        <f t="shared" si="1"/>
        <v>низкий</v>
      </c>
    </row>
    <row r="31" spans="1:7" ht="12.75">
      <c r="A31" s="5">
        <v>19</v>
      </c>
      <c r="B31" s="19" t="str">
        <f>'1 группа'!B31</f>
        <v>Ученик 19</v>
      </c>
      <c r="C31" s="12">
        <f>'1 группа'!K31</f>
        <v>7</v>
      </c>
      <c r="D31" s="11">
        <f>'2 группа'!H31</f>
        <v>3</v>
      </c>
      <c r="E31" s="12">
        <f>'3 группа'!I31</f>
        <v>3</v>
      </c>
      <c r="F31" s="13">
        <f t="shared" si="0"/>
        <v>13</v>
      </c>
      <c r="G31" s="4" t="str">
        <f t="shared" si="1"/>
        <v>низкий</v>
      </c>
    </row>
    <row r="32" spans="1:7" ht="12.75">
      <c r="A32" s="5">
        <v>20</v>
      </c>
      <c r="B32" s="19" t="str">
        <f>'1 группа'!B32</f>
        <v>Ученик 20</v>
      </c>
      <c r="C32" s="12">
        <f>'1 группа'!K32</f>
        <v>8</v>
      </c>
      <c r="D32" s="11">
        <f>'2 группа'!H32</f>
        <v>7</v>
      </c>
      <c r="E32" s="12">
        <f>'3 группа'!I32</f>
        <v>6</v>
      </c>
      <c r="F32" s="13">
        <f t="shared" si="0"/>
        <v>21</v>
      </c>
      <c r="G32" s="4" t="str">
        <f t="shared" si="1"/>
        <v>средний</v>
      </c>
    </row>
    <row r="33" spans="1:7" ht="12.75">
      <c r="A33" s="5">
        <v>21</v>
      </c>
      <c r="B33" s="19" t="str">
        <f>'1 группа'!B33</f>
        <v>Ученик 21</v>
      </c>
      <c r="C33" s="12">
        <f>'1 группа'!K33</f>
        <v>9</v>
      </c>
      <c r="D33" s="11">
        <f>'2 группа'!H33</f>
        <v>8</v>
      </c>
      <c r="E33" s="12">
        <f>'3 группа'!I33</f>
        <v>7</v>
      </c>
      <c r="F33" s="13">
        <f t="shared" si="0"/>
        <v>24</v>
      </c>
      <c r="G33" s="4" t="str">
        <f t="shared" si="1"/>
        <v>средний</v>
      </c>
    </row>
    <row r="34" spans="1:7" ht="12.75">
      <c r="A34" s="5">
        <v>22</v>
      </c>
      <c r="B34" s="19" t="str">
        <f>'1 группа'!B34</f>
        <v>Ученик 22</v>
      </c>
      <c r="C34" s="12">
        <f>'1 группа'!K34</f>
        <v>4</v>
      </c>
      <c r="D34" s="11">
        <f>'2 группа'!H34</f>
        <v>2</v>
      </c>
      <c r="E34" s="12">
        <f>'3 группа'!I34</f>
        <v>3</v>
      </c>
      <c r="F34" s="13">
        <f t="shared" si="0"/>
        <v>9</v>
      </c>
      <c r="G34" s="4" t="str">
        <f t="shared" si="1"/>
        <v>низкий</v>
      </c>
    </row>
    <row r="35" spans="1:7" ht="12.75">
      <c r="A35" s="5">
        <v>23</v>
      </c>
      <c r="B35" s="19" t="str">
        <f>'1 группа'!B35</f>
        <v>Ученик 23</v>
      </c>
      <c r="C35" s="12">
        <f>'1 группа'!K35</f>
        <v>9</v>
      </c>
      <c r="D35" s="11">
        <f>'2 группа'!H35</f>
        <v>7</v>
      </c>
      <c r="E35" s="12">
        <f>'3 группа'!I35</f>
        <v>7</v>
      </c>
      <c r="F35" s="13">
        <f t="shared" si="0"/>
        <v>23</v>
      </c>
      <c r="G35" s="4" t="str">
        <f t="shared" si="1"/>
        <v>средний</v>
      </c>
    </row>
    <row r="36" spans="1:7" ht="12.75">
      <c r="A36" s="5">
        <v>24</v>
      </c>
      <c r="B36" s="19" t="e">
        <f>#REF!</f>
        <v>#REF!</v>
      </c>
      <c r="C36" s="12" t="e">
        <f>#REF!</f>
        <v>#REF!</v>
      </c>
      <c r="D36" s="11">
        <f>'1 группа'!K36</f>
        <v>0</v>
      </c>
      <c r="E36" s="12">
        <f>'2 группа'!H36</f>
        <v>0</v>
      </c>
      <c r="F36" s="13" t="e">
        <f t="shared" si="0"/>
        <v>#REF!</v>
      </c>
      <c r="G36" s="4" t="e">
        <f t="shared" si="1"/>
        <v>#REF!</v>
      </c>
    </row>
    <row r="37" spans="1:7" ht="12.75">
      <c r="A37" s="5">
        <v>25</v>
      </c>
      <c r="B37" s="19" t="e">
        <f>#REF!</f>
        <v>#REF!</v>
      </c>
      <c r="C37" s="12" t="e">
        <f>#REF!</f>
        <v>#REF!</v>
      </c>
      <c r="D37" s="11">
        <f>'1 группа'!K37</f>
        <v>0</v>
      </c>
      <c r="E37" s="12">
        <f>'2 группа'!H37</f>
        <v>0</v>
      </c>
      <c r="F37" s="13" t="e">
        <f t="shared" si="0"/>
        <v>#REF!</v>
      </c>
      <c r="G37" s="4" t="e">
        <f t="shared" si="1"/>
        <v>#REF!</v>
      </c>
    </row>
    <row r="38" spans="1:7" ht="12.75">
      <c r="A38" s="5">
        <v>26</v>
      </c>
      <c r="B38" s="19" t="e">
        <f>#REF!</f>
        <v>#REF!</v>
      </c>
      <c r="C38" s="12" t="e">
        <f>#REF!</f>
        <v>#REF!</v>
      </c>
      <c r="D38" s="11">
        <f>'1 группа'!K38</f>
        <v>0</v>
      </c>
      <c r="E38" s="12">
        <f>'2 группа'!H38</f>
        <v>0</v>
      </c>
      <c r="F38" s="13" t="e">
        <f t="shared" si="0"/>
        <v>#REF!</v>
      </c>
      <c r="G38" s="4" t="e">
        <f t="shared" si="1"/>
        <v>#REF!</v>
      </c>
    </row>
    <row r="39" spans="1:7" ht="12.75">
      <c r="A39" s="5">
        <v>27</v>
      </c>
      <c r="B39" s="19" t="e">
        <f>#REF!</f>
        <v>#REF!</v>
      </c>
      <c r="C39" s="12" t="e">
        <f>#REF!</f>
        <v>#REF!</v>
      </c>
      <c r="D39" s="11">
        <f>'1 группа'!K39</f>
        <v>0</v>
      </c>
      <c r="E39" s="12">
        <f>'2 группа'!H39</f>
        <v>0</v>
      </c>
      <c r="F39" s="13" t="e">
        <f t="shared" si="0"/>
        <v>#REF!</v>
      </c>
      <c r="G39" s="4" t="e">
        <f t="shared" si="1"/>
        <v>#REF!</v>
      </c>
    </row>
    <row r="40" spans="1:7" ht="12.75">
      <c r="A40" s="5">
        <v>28</v>
      </c>
      <c r="B40" s="19" t="e">
        <f>#REF!</f>
        <v>#REF!</v>
      </c>
      <c r="C40" s="12" t="e">
        <f>#REF!</f>
        <v>#REF!</v>
      </c>
      <c r="D40" s="11">
        <f>'1 группа'!K40</f>
        <v>0</v>
      </c>
      <c r="E40" s="12">
        <f>'2 группа'!H40</f>
        <v>0</v>
      </c>
      <c r="F40" s="13" t="e">
        <f t="shared" si="0"/>
        <v>#REF!</v>
      </c>
      <c r="G40" s="4" t="e">
        <f t="shared" si="1"/>
        <v>#REF!</v>
      </c>
    </row>
    <row r="41" spans="1:7" ht="12.75">
      <c r="A41" s="5">
        <v>29</v>
      </c>
      <c r="B41" s="19" t="e">
        <f>#REF!</f>
        <v>#REF!</v>
      </c>
      <c r="C41" s="12" t="e">
        <f>#REF!</f>
        <v>#REF!</v>
      </c>
      <c r="D41" s="11">
        <f>'1 группа'!K41</f>
        <v>0</v>
      </c>
      <c r="E41" s="12">
        <f>'2 группа'!H41</f>
        <v>0</v>
      </c>
      <c r="F41" s="13" t="e">
        <f t="shared" si="0"/>
        <v>#REF!</v>
      </c>
      <c r="G41" s="4" t="e">
        <f t="shared" si="1"/>
        <v>#REF!</v>
      </c>
    </row>
    <row r="42" spans="1:7" ht="12.75">
      <c r="A42" s="5">
        <v>30</v>
      </c>
      <c r="B42" s="19" t="e">
        <f>#REF!</f>
        <v>#REF!</v>
      </c>
      <c r="C42" s="12" t="e">
        <f>#REF!</f>
        <v>#REF!</v>
      </c>
      <c r="D42" s="11">
        <f>'1 группа'!K42</f>
        <v>0</v>
      </c>
      <c r="E42" s="12">
        <f>'2 группа'!H42</f>
        <v>0</v>
      </c>
      <c r="F42" s="13" t="e">
        <f t="shared" si="0"/>
        <v>#REF!</v>
      </c>
      <c r="G42" s="4" t="e">
        <f t="shared" si="1"/>
        <v>#REF!</v>
      </c>
    </row>
    <row r="43" spans="1:7" ht="12.75">
      <c r="A43" s="30" t="s">
        <v>14</v>
      </c>
      <c r="B43" s="30"/>
      <c r="C43" s="14">
        <f>SUM(C13:C35)</f>
        <v>179</v>
      </c>
      <c r="D43" s="14">
        <f>SUM(D13:D35)</f>
        <v>129</v>
      </c>
      <c r="E43" s="14">
        <f>SUM(E13:E35)</f>
        <v>140</v>
      </c>
      <c r="F43" s="26"/>
      <c r="G43" s="26"/>
    </row>
    <row r="44" spans="1:5" ht="15">
      <c r="A44" s="1"/>
      <c r="B44" s="15"/>
      <c r="C44" s="1"/>
      <c r="D44" s="1"/>
      <c r="E44" s="1"/>
    </row>
    <row r="45" spans="1:5" ht="15">
      <c r="A45" s="1"/>
      <c r="B45" s="15"/>
      <c r="C45" s="1"/>
      <c r="D45" s="1"/>
      <c r="E45" s="1"/>
    </row>
    <row r="46" spans="1:5" ht="15">
      <c r="A46" s="1"/>
      <c r="B46" s="15" t="s">
        <v>17</v>
      </c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6" t="s">
        <v>18</v>
      </c>
      <c r="C48" s="16">
        <v>83</v>
      </c>
      <c r="D48" s="16" t="s">
        <v>19</v>
      </c>
      <c r="E48" s="16">
        <v>110</v>
      </c>
    </row>
    <row r="49" spans="1:5" ht="12.75">
      <c r="A49" s="1"/>
      <c r="B49" s="17" t="s">
        <v>20</v>
      </c>
      <c r="C49" s="17">
        <v>55</v>
      </c>
      <c r="D49" s="17" t="s">
        <v>19</v>
      </c>
      <c r="E49" s="17">
        <v>82</v>
      </c>
    </row>
    <row r="50" spans="1:5" ht="12.75">
      <c r="A50" s="1"/>
      <c r="B50" s="18" t="s">
        <v>21</v>
      </c>
      <c r="C50" s="18">
        <v>0</v>
      </c>
      <c r="D50" s="18" t="s">
        <v>19</v>
      </c>
      <c r="E50" s="18">
        <v>54</v>
      </c>
    </row>
  </sheetData>
  <sheetProtection selectLockedCells="1" selectUnlockedCells="1"/>
  <mergeCells count="9">
    <mergeCell ref="A43:B43"/>
    <mergeCell ref="F43:G43"/>
    <mergeCell ref="A8:A9"/>
    <mergeCell ref="C8:E8"/>
    <mergeCell ref="F8:F12"/>
    <mergeCell ref="G8:G12"/>
    <mergeCell ref="C10:E10"/>
    <mergeCell ref="C11:E11"/>
    <mergeCell ref="C12:E12"/>
  </mergeCells>
  <printOptions/>
  <pageMargins left="0.75" right="0.75" top="0.8611111111111112" bottom="1" header="0.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2023-01-17T15:11:22Z</dcterms:created>
  <dcterms:modified xsi:type="dcterms:W3CDTF">2023-01-28T16:17:27Z</dcterms:modified>
  <cp:category/>
  <cp:version/>
  <cp:contentType/>
  <cp:contentStatus/>
</cp:coreProperties>
</file>